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576" windowHeight="7056" tabRatio="711"/>
  </bookViews>
  <sheets>
    <sheet name="9月菜單(葷)" sheetId="36" r:id="rId1"/>
    <sheet name="9月素食菜單" sheetId="37" r:id="rId2"/>
    <sheet name="0829-0902" sheetId="4" r:id="rId3"/>
    <sheet name="0905-0910" sheetId="23" r:id="rId4"/>
    <sheet name="0912-0914" sheetId="29" r:id="rId5"/>
    <sheet name="0919-0923" sheetId="30" r:id="rId6"/>
    <sheet name="0926-0930" sheetId="31" r:id="rId7"/>
    <sheet name="素0829-0902" sheetId="38" r:id="rId8"/>
    <sheet name="素0905-0910" sheetId="39" r:id="rId9"/>
    <sheet name="素0912-0914" sheetId="40" r:id="rId10"/>
    <sheet name="素0919-0923" sheetId="41" r:id="rId11"/>
    <sheet name="素0926-0930" sheetId="42" r:id="rId12"/>
  </sheets>
  <definedNames>
    <definedName name="_xlnm.Print_Area" localSheetId="2">'0829-0902'!$A$1:$I$39</definedName>
    <definedName name="_xlnm.Print_Area" localSheetId="3">'0905-0910'!$A$1:$I$39</definedName>
    <definedName name="_xlnm.Print_Area" localSheetId="4">'0912-0914'!$A$1:$I$39</definedName>
    <definedName name="_xlnm.Print_Area" localSheetId="5">'0919-0923'!$A$1:$I$39</definedName>
    <definedName name="_xlnm.Print_Area" localSheetId="6">'0926-0930'!$A$1:$I$39</definedName>
    <definedName name="_xlnm.Print_Area" localSheetId="7">'素0829-0902'!$A$1:$I$54</definedName>
    <definedName name="_xlnm.Print_Area" localSheetId="8">'素0905-0910'!$A$1:$I$54</definedName>
    <definedName name="_xlnm.Print_Area" localSheetId="9">'素0912-0914'!$A$1:$I$53</definedName>
    <definedName name="_xlnm.Print_Area" localSheetId="10">'素0919-0923'!$A$1:$I$53</definedName>
    <definedName name="_xlnm.Print_Area" localSheetId="11">'素0926-0930'!$A$1:$I$53</definedName>
  </definedNames>
  <calcPr calcId="152511" calcMode="manual"/>
</workbook>
</file>

<file path=xl/calcChain.xml><?xml version="1.0" encoding="utf-8"?>
<calcChain xmlns="http://schemas.openxmlformats.org/spreadsheetml/2006/main">
  <c r="F41" i="23" l="1"/>
  <c r="G48" i="42" l="1"/>
  <c r="I48" i="42" s="1"/>
  <c r="H47" i="42"/>
  <c r="I47" i="42" s="1"/>
  <c r="H46" i="42"/>
  <c r="F46" i="42"/>
  <c r="G45" i="42"/>
  <c r="G49" i="42" s="1"/>
  <c r="F45" i="42"/>
  <c r="H44" i="42"/>
  <c r="H49" i="42" s="1"/>
  <c r="F44" i="42"/>
  <c r="G38" i="42"/>
  <c r="I38" i="42" s="1"/>
  <c r="H37" i="42"/>
  <c r="I37" i="42" s="1"/>
  <c r="H36" i="42"/>
  <c r="F36" i="42"/>
  <c r="I36" i="42" s="1"/>
  <c r="G35" i="42"/>
  <c r="G39" i="42" s="1"/>
  <c r="F35" i="42"/>
  <c r="H39" i="42"/>
  <c r="G28" i="42"/>
  <c r="I28" i="42" s="1"/>
  <c r="H27" i="42"/>
  <c r="I27" i="42" s="1"/>
  <c r="H26" i="42"/>
  <c r="F26" i="42"/>
  <c r="I26" i="42" s="1"/>
  <c r="G25" i="42"/>
  <c r="G29" i="42" s="1"/>
  <c r="F25" i="42"/>
  <c r="H29" i="42"/>
  <c r="G18" i="42"/>
  <c r="I18" i="42" s="1"/>
  <c r="H17" i="42"/>
  <c r="I17" i="42" s="1"/>
  <c r="G15" i="42"/>
  <c r="G19" i="42" s="1"/>
  <c r="F15" i="42"/>
  <c r="H14" i="42"/>
  <c r="H19" i="42" s="1"/>
  <c r="F14" i="42"/>
  <c r="I14" i="42" s="1"/>
  <c r="A14" i="42"/>
  <c r="A24" i="42" s="1"/>
  <c r="A34" i="42" s="1"/>
  <c r="A44" i="42" s="1"/>
  <c r="G8" i="42"/>
  <c r="I8" i="42" s="1"/>
  <c r="H7" i="42"/>
  <c r="I7" i="42" s="1"/>
  <c r="H6" i="42"/>
  <c r="F6" i="42"/>
  <c r="I6" i="42" s="1"/>
  <c r="G5" i="42"/>
  <c r="G9" i="42" s="1"/>
  <c r="F5" i="42"/>
  <c r="H4" i="42"/>
  <c r="H9" i="42" s="1"/>
  <c r="F4" i="42"/>
  <c r="I4" i="42" s="1"/>
  <c r="G48" i="41"/>
  <c r="I48" i="41" s="1"/>
  <c r="H47" i="41"/>
  <c r="I47" i="41" s="1"/>
  <c r="H46" i="41"/>
  <c r="F46" i="41"/>
  <c r="I46" i="41" s="1"/>
  <c r="G45" i="41"/>
  <c r="G49" i="41" s="1"/>
  <c r="F45" i="41"/>
  <c r="H44" i="41"/>
  <c r="H49" i="41" s="1"/>
  <c r="F44" i="41"/>
  <c r="I44" i="41" s="1"/>
  <c r="G38" i="41"/>
  <c r="I38" i="41" s="1"/>
  <c r="H37" i="41"/>
  <c r="I37" i="41" s="1"/>
  <c r="H36" i="41"/>
  <c r="F36" i="41"/>
  <c r="I36" i="41" s="1"/>
  <c r="G35" i="41"/>
  <c r="G39" i="41" s="1"/>
  <c r="F35" i="41"/>
  <c r="H34" i="41"/>
  <c r="H39" i="41" s="1"/>
  <c r="F34" i="41"/>
  <c r="G28" i="41"/>
  <c r="I28" i="41" s="1"/>
  <c r="H27" i="41"/>
  <c r="I27" i="41" s="1"/>
  <c r="H26" i="41"/>
  <c r="F26" i="41"/>
  <c r="I26" i="41" s="1"/>
  <c r="G25" i="41"/>
  <c r="G29" i="41" s="1"/>
  <c r="F25" i="41"/>
  <c r="H24" i="41"/>
  <c r="H29" i="41" s="1"/>
  <c r="F24" i="41"/>
  <c r="I24" i="41" s="1"/>
  <c r="G18" i="41"/>
  <c r="I18" i="41" s="1"/>
  <c r="H17" i="41"/>
  <c r="I17" i="41" s="1"/>
  <c r="H16" i="41"/>
  <c r="F16" i="41"/>
  <c r="I16" i="41" s="1"/>
  <c r="G15" i="41"/>
  <c r="G19" i="41" s="1"/>
  <c r="F15" i="41"/>
  <c r="H14" i="41"/>
  <c r="H19" i="41" s="1"/>
  <c r="F14" i="41"/>
  <c r="I14" i="41" s="1"/>
  <c r="A14" i="41"/>
  <c r="A24" i="41" s="1"/>
  <c r="A34" i="41" s="1"/>
  <c r="A44" i="41" s="1"/>
  <c r="G8" i="41"/>
  <c r="I8" i="41" s="1"/>
  <c r="H7" i="41"/>
  <c r="I7" i="41" s="1"/>
  <c r="H6" i="41"/>
  <c r="F6" i="41"/>
  <c r="I6" i="41" s="1"/>
  <c r="G5" i="41"/>
  <c r="G9" i="41" s="1"/>
  <c r="F5" i="41"/>
  <c r="H4" i="41"/>
  <c r="H9" i="41" s="1"/>
  <c r="F4" i="41"/>
  <c r="G28" i="40"/>
  <c r="I28" i="40" s="1"/>
  <c r="H27" i="40"/>
  <c r="I27" i="40" s="1"/>
  <c r="H26" i="40"/>
  <c r="F26" i="40"/>
  <c r="G25" i="40"/>
  <c r="G29" i="40" s="1"/>
  <c r="F25" i="40"/>
  <c r="F29" i="40" s="1"/>
  <c r="H24" i="40"/>
  <c r="H29" i="40" s="1"/>
  <c r="F24" i="40"/>
  <c r="I24" i="40" s="1"/>
  <c r="G18" i="40"/>
  <c r="I18" i="40" s="1"/>
  <c r="H17" i="40"/>
  <c r="I17" i="40" s="1"/>
  <c r="H16" i="40"/>
  <c r="F16" i="40"/>
  <c r="I16" i="40" s="1"/>
  <c r="G15" i="40"/>
  <c r="G19" i="40" s="1"/>
  <c r="F15" i="40"/>
  <c r="H14" i="40"/>
  <c r="H19" i="40" s="1"/>
  <c r="F14" i="40"/>
  <c r="I14" i="40" s="1"/>
  <c r="A14" i="40"/>
  <c r="A24" i="40" s="1"/>
  <c r="A34" i="40" s="1"/>
  <c r="A44" i="40" s="1"/>
  <c r="G8" i="40"/>
  <c r="I8" i="40" s="1"/>
  <c r="H7" i="40"/>
  <c r="I7" i="40" s="1"/>
  <c r="H6" i="40"/>
  <c r="F6" i="40"/>
  <c r="I6" i="40" s="1"/>
  <c r="G5" i="40"/>
  <c r="G9" i="40" s="1"/>
  <c r="F5" i="40"/>
  <c r="H4" i="40"/>
  <c r="H9" i="40" s="1"/>
  <c r="F4" i="40"/>
  <c r="I4" i="40" s="1"/>
  <c r="G58" i="39"/>
  <c r="I58" i="39" s="1"/>
  <c r="I57" i="39"/>
  <c r="H57" i="39"/>
  <c r="H56" i="39"/>
  <c r="F56" i="39"/>
  <c r="I56" i="39" s="1"/>
  <c r="G55" i="39"/>
  <c r="F55" i="39"/>
  <c r="I55" i="39" s="1"/>
  <c r="H54" i="39"/>
  <c r="H59" i="39" s="1"/>
  <c r="F54" i="39"/>
  <c r="F59" i="39" s="1"/>
  <c r="G48" i="39"/>
  <c r="I48" i="39" s="1"/>
  <c r="H47" i="39"/>
  <c r="I47" i="39" s="1"/>
  <c r="H46" i="39"/>
  <c r="F46" i="39"/>
  <c r="I46" i="39" s="1"/>
  <c r="G45" i="39"/>
  <c r="G49" i="39" s="1"/>
  <c r="F45" i="39"/>
  <c r="H44" i="39"/>
  <c r="H49" i="39" s="1"/>
  <c r="F44" i="39"/>
  <c r="I44" i="39" s="1"/>
  <c r="G38" i="39"/>
  <c r="I38" i="39" s="1"/>
  <c r="H37" i="39"/>
  <c r="I37" i="39" s="1"/>
  <c r="H36" i="39"/>
  <c r="F36" i="39"/>
  <c r="I36" i="39" s="1"/>
  <c r="G35" i="39"/>
  <c r="G39" i="39" s="1"/>
  <c r="F35" i="39"/>
  <c r="H34" i="39"/>
  <c r="F34" i="39"/>
  <c r="I34" i="39" s="1"/>
  <c r="G28" i="39"/>
  <c r="I28" i="39" s="1"/>
  <c r="H27" i="39"/>
  <c r="I27" i="39" s="1"/>
  <c r="H26" i="39"/>
  <c r="F26" i="39"/>
  <c r="G25" i="39"/>
  <c r="G29" i="39" s="1"/>
  <c r="F25" i="39"/>
  <c r="H24" i="39"/>
  <c r="H29" i="39" s="1"/>
  <c r="F24" i="39"/>
  <c r="G18" i="39"/>
  <c r="I18" i="39" s="1"/>
  <c r="H17" i="39"/>
  <c r="I17" i="39" s="1"/>
  <c r="H16" i="39"/>
  <c r="F16" i="39"/>
  <c r="I16" i="39" s="1"/>
  <c r="G15" i="39"/>
  <c r="F15" i="39"/>
  <c r="H14" i="39"/>
  <c r="F14" i="39"/>
  <c r="I14" i="39" s="1"/>
  <c r="A14" i="39"/>
  <c r="A24" i="39" s="1"/>
  <c r="A34" i="39" s="1"/>
  <c r="A44" i="39" s="1"/>
  <c r="G8" i="39"/>
  <c r="I8" i="39" s="1"/>
  <c r="H7" i="39"/>
  <c r="I7" i="39" s="1"/>
  <c r="H6" i="39"/>
  <c r="F6" i="39"/>
  <c r="I6" i="39" s="1"/>
  <c r="G5" i="39"/>
  <c r="G9" i="39" s="1"/>
  <c r="F5" i="39"/>
  <c r="H4" i="39"/>
  <c r="H9" i="39" s="1"/>
  <c r="F4" i="39"/>
  <c r="G48" i="38"/>
  <c r="I48" i="38" s="1"/>
  <c r="H47" i="38"/>
  <c r="I47" i="38" s="1"/>
  <c r="H46" i="38"/>
  <c r="F46" i="38"/>
  <c r="I46" i="38" s="1"/>
  <c r="G45" i="38"/>
  <c r="G49" i="38" s="1"/>
  <c r="F45" i="38"/>
  <c r="I45" i="38" s="1"/>
  <c r="H44" i="38"/>
  <c r="H49" i="38" s="1"/>
  <c r="F44" i="38"/>
  <c r="G38" i="38"/>
  <c r="I38" i="38" s="1"/>
  <c r="H37" i="38"/>
  <c r="I37" i="38" s="1"/>
  <c r="H36" i="38"/>
  <c r="F36" i="38"/>
  <c r="G35" i="38"/>
  <c r="G39" i="38" s="1"/>
  <c r="F35" i="38"/>
  <c r="I35" i="38" s="1"/>
  <c r="H34" i="38"/>
  <c r="H39" i="38" s="1"/>
  <c r="F34" i="38"/>
  <c r="G28" i="38"/>
  <c r="I28" i="38" s="1"/>
  <c r="H27" i="38"/>
  <c r="I27" i="38" s="1"/>
  <c r="H26" i="38"/>
  <c r="F26" i="38"/>
  <c r="I26" i="38" s="1"/>
  <c r="G25" i="38"/>
  <c r="G29" i="38" s="1"/>
  <c r="F25" i="38"/>
  <c r="I25" i="38" s="1"/>
  <c r="H24" i="38"/>
  <c r="H29" i="38" s="1"/>
  <c r="F24" i="38"/>
  <c r="G18" i="38"/>
  <c r="I18" i="38" s="1"/>
  <c r="H17" i="38"/>
  <c r="I17" i="38" s="1"/>
  <c r="H16" i="38"/>
  <c r="F16" i="38"/>
  <c r="G15" i="38"/>
  <c r="G19" i="38" s="1"/>
  <c r="F15" i="38"/>
  <c r="H14" i="38"/>
  <c r="H19" i="38" s="1"/>
  <c r="F14" i="38"/>
  <c r="A14" i="38"/>
  <c r="A24" i="38" s="1"/>
  <c r="A34" i="38" s="1"/>
  <c r="A44" i="38" s="1"/>
  <c r="G8" i="38"/>
  <c r="I8" i="38" s="1"/>
  <c r="H7" i="38"/>
  <c r="I7" i="38" s="1"/>
  <c r="H6" i="38"/>
  <c r="F6" i="38"/>
  <c r="I6" i="38" s="1"/>
  <c r="G5" i="38"/>
  <c r="G9" i="38" s="1"/>
  <c r="F5" i="38"/>
  <c r="H4" i="38"/>
  <c r="H9" i="38" s="1"/>
  <c r="F4" i="38"/>
  <c r="I4" i="38" s="1"/>
  <c r="I46" i="42" l="1"/>
  <c r="I44" i="42"/>
  <c r="F49" i="42"/>
  <c r="F39" i="42"/>
  <c r="F29" i="42"/>
  <c r="F19" i="42"/>
  <c r="F9" i="42"/>
  <c r="F49" i="41"/>
  <c r="I34" i="41"/>
  <c r="F39" i="41"/>
  <c r="F29" i="41"/>
  <c r="F19" i="41"/>
  <c r="I4" i="41"/>
  <c r="F9" i="41"/>
  <c r="I26" i="40"/>
  <c r="F19" i="40"/>
  <c r="F9" i="40"/>
  <c r="G59" i="39"/>
  <c r="F49" i="39"/>
  <c r="H19" i="39"/>
  <c r="H39" i="39"/>
  <c r="F39" i="39"/>
  <c r="I26" i="39"/>
  <c r="I24" i="39"/>
  <c r="F29" i="39"/>
  <c r="G19" i="39"/>
  <c r="F19" i="39"/>
  <c r="I4" i="39"/>
  <c r="F9" i="39"/>
  <c r="I44" i="38"/>
  <c r="I49" i="38" s="1"/>
  <c r="I36" i="38"/>
  <c r="I16" i="38"/>
  <c r="I15" i="38"/>
  <c r="I24" i="38"/>
  <c r="I29" i="38" s="1"/>
  <c r="I14" i="38"/>
  <c r="I34" i="38"/>
  <c r="F9" i="38"/>
  <c r="I5" i="42"/>
  <c r="I9" i="42" s="1"/>
  <c r="I15" i="42"/>
  <c r="I25" i="42"/>
  <c r="I35" i="42"/>
  <c r="I45" i="42"/>
  <c r="I49" i="42" s="1"/>
  <c r="I9" i="41"/>
  <c r="I29" i="41"/>
  <c r="I49" i="41"/>
  <c r="I5" i="41"/>
  <c r="I15" i="41"/>
  <c r="I19" i="41" s="1"/>
  <c r="I25" i="41"/>
  <c r="I35" i="41"/>
  <c r="I39" i="41" s="1"/>
  <c r="I45" i="41"/>
  <c r="I5" i="40"/>
  <c r="I9" i="40" s="1"/>
  <c r="I15" i="40"/>
  <c r="I19" i="40" s="1"/>
  <c r="I25" i="40"/>
  <c r="I29" i="40" s="1"/>
  <c r="I29" i="39"/>
  <c r="I49" i="39"/>
  <c r="I5" i="39"/>
  <c r="I9" i="39" s="1"/>
  <c r="I15" i="39"/>
  <c r="I19" i="39" s="1"/>
  <c r="I25" i="39"/>
  <c r="I35" i="39"/>
  <c r="I39" i="39" s="1"/>
  <c r="I45" i="39"/>
  <c r="I54" i="39"/>
  <c r="I59" i="39" s="1"/>
  <c r="I5" i="38"/>
  <c r="I9" i="38" s="1"/>
  <c r="F19" i="38"/>
  <c r="F29" i="38"/>
  <c r="F39" i="38"/>
  <c r="F49" i="38"/>
  <c r="I39" i="38" l="1"/>
  <c r="I19" i="38"/>
  <c r="G23" i="4"/>
  <c r="G23" i="23"/>
  <c r="G34" i="4" l="1"/>
  <c r="G44" i="23"/>
  <c r="I44" i="23" s="1"/>
  <c r="H43" i="23"/>
  <c r="I43" i="23" s="1"/>
  <c r="H42" i="23"/>
  <c r="F42" i="23"/>
  <c r="I42" i="23" s="1"/>
  <c r="G41" i="23"/>
  <c r="G45" i="23" s="1"/>
  <c r="H40" i="23"/>
  <c r="H45" i="23" s="1"/>
  <c r="F40" i="23"/>
  <c r="A40" i="23"/>
  <c r="I40" i="23" l="1"/>
  <c r="F45" i="23"/>
  <c r="I41" i="23"/>
  <c r="I45" i="23" s="1"/>
  <c r="G37" i="31" l="1"/>
  <c r="I37" i="31" s="1"/>
  <c r="H36" i="31"/>
  <c r="I36" i="31" s="1"/>
  <c r="H35" i="31"/>
  <c r="F35" i="31"/>
  <c r="G34" i="31"/>
  <c r="F34" i="31"/>
  <c r="H33" i="31"/>
  <c r="F33" i="31"/>
  <c r="G30" i="31"/>
  <c r="I30" i="31" s="1"/>
  <c r="H29" i="31"/>
  <c r="I29" i="31" s="1"/>
  <c r="G31" i="31"/>
  <c r="G23" i="31"/>
  <c r="I23" i="31" s="1"/>
  <c r="H22" i="31"/>
  <c r="I22" i="31" s="1"/>
  <c r="H21" i="31"/>
  <c r="F21" i="31"/>
  <c r="G16" i="31"/>
  <c r="I16" i="31" s="1"/>
  <c r="H15" i="31"/>
  <c r="I15" i="31" s="1"/>
  <c r="A12" i="31"/>
  <c r="A19" i="31" s="1"/>
  <c r="A26" i="31" s="1"/>
  <c r="A33" i="31" s="1"/>
  <c r="G9" i="31"/>
  <c r="I9" i="31" s="1"/>
  <c r="I8" i="31"/>
  <c r="H8" i="31"/>
  <c r="H7" i="31"/>
  <c r="F7" i="31"/>
  <c r="G6" i="31"/>
  <c r="F6" i="31"/>
  <c r="H5" i="31"/>
  <c r="H10" i="31" s="1"/>
  <c r="F5" i="31"/>
  <c r="A12" i="30"/>
  <c r="A19" i="30" s="1"/>
  <c r="A26" i="30" s="1"/>
  <c r="A33" i="30" s="1"/>
  <c r="A12" i="23"/>
  <c r="A12" i="29"/>
  <c r="A19" i="29" s="1"/>
  <c r="A26" i="29" s="1"/>
  <c r="A33" i="29" s="1"/>
  <c r="G37" i="30"/>
  <c r="I37" i="30" s="1"/>
  <c r="H36" i="30"/>
  <c r="I36" i="30" s="1"/>
  <c r="H35" i="30"/>
  <c r="F35" i="30"/>
  <c r="G34" i="30"/>
  <c r="G38" i="30" s="1"/>
  <c r="F34" i="30"/>
  <c r="H33" i="30"/>
  <c r="F33" i="30"/>
  <c r="G30" i="30"/>
  <c r="I30" i="30" s="1"/>
  <c r="H29" i="30"/>
  <c r="I29" i="30" s="1"/>
  <c r="H28" i="30"/>
  <c r="F28" i="30"/>
  <c r="G27" i="30"/>
  <c r="F27" i="30"/>
  <c r="H26" i="30"/>
  <c r="F26" i="30"/>
  <c r="G23" i="30"/>
  <c r="I23" i="30" s="1"/>
  <c r="H22" i="30"/>
  <c r="I22" i="30" s="1"/>
  <c r="H21" i="30"/>
  <c r="F21" i="30"/>
  <c r="I21" i="30" s="1"/>
  <c r="G20" i="30"/>
  <c r="G24" i="30" s="1"/>
  <c r="F20" i="30"/>
  <c r="I20" i="30" s="1"/>
  <c r="H19" i="30"/>
  <c r="F19" i="30"/>
  <c r="I19" i="30" s="1"/>
  <c r="G16" i="30"/>
  <c r="I16" i="30" s="1"/>
  <c r="I15" i="30"/>
  <c r="H15" i="30"/>
  <c r="H14" i="30"/>
  <c r="F14" i="30"/>
  <c r="G13" i="30"/>
  <c r="F13" i="30"/>
  <c r="H12" i="30"/>
  <c r="F12" i="30"/>
  <c r="G9" i="30"/>
  <c r="I9" i="30" s="1"/>
  <c r="H8" i="30"/>
  <c r="I8" i="30" s="1"/>
  <c r="H7" i="30"/>
  <c r="F7" i="30"/>
  <c r="G6" i="30"/>
  <c r="F6" i="30"/>
  <c r="H5" i="30"/>
  <c r="F5" i="30"/>
  <c r="G23" i="29"/>
  <c r="I23" i="29" s="1"/>
  <c r="H22" i="29"/>
  <c r="I22" i="29" s="1"/>
  <c r="G24" i="29"/>
  <c r="G16" i="29"/>
  <c r="I16" i="29" s="1"/>
  <c r="H15" i="29"/>
  <c r="I15" i="29" s="1"/>
  <c r="G9" i="29"/>
  <c r="I9" i="29" s="1"/>
  <c r="I8" i="29"/>
  <c r="H8" i="29"/>
  <c r="H7" i="29"/>
  <c r="F7" i="29"/>
  <c r="G6" i="29"/>
  <c r="F6" i="29"/>
  <c r="H5" i="29"/>
  <c r="H10" i="29" s="1"/>
  <c r="F5" i="29"/>
  <c r="I33" i="30" l="1"/>
  <c r="G10" i="31"/>
  <c r="I27" i="30"/>
  <c r="G17" i="30"/>
  <c r="I7" i="29"/>
  <c r="I6" i="30"/>
  <c r="I7" i="30"/>
  <c r="I13" i="30"/>
  <c r="I14" i="30"/>
  <c r="H24" i="30"/>
  <c r="G31" i="30"/>
  <c r="H38" i="30"/>
  <c r="H24" i="31"/>
  <c r="G24" i="31"/>
  <c r="H31" i="31"/>
  <c r="H38" i="31"/>
  <c r="F31" i="31"/>
  <c r="F24" i="31"/>
  <c r="F17" i="31"/>
  <c r="I6" i="31"/>
  <c r="G17" i="31"/>
  <c r="I33" i="31"/>
  <c r="I35" i="31"/>
  <c r="I5" i="31"/>
  <c r="I7" i="31"/>
  <c r="H17" i="31"/>
  <c r="I21" i="31"/>
  <c r="I34" i="31"/>
  <c r="I38" i="31" s="1"/>
  <c r="I28" i="30"/>
  <c r="H31" i="30"/>
  <c r="I26" i="30"/>
  <c r="I24" i="30"/>
  <c r="F24" i="30"/>
  <c r="H17" i="30"/>
  <c r="F17" i="30"/>
  <c r="I12" i="30"/>
  <c r="I17" i="30" s="1"/>
  <c r="G10" i="30"/>
  <c r="H10" i="30"/>
  <c r="F10" i="30"/>
  <c r="I5" i="30"/>
  <c r="I10" i="30" s="1"/>
  <c r="I35" i="30"/>
  <c r="F38" i="30"/>
  <c r="H24" i="29"/>
  <c r="F24" i="29"/>
  <c r="G10" i="29"/>
  <c r="I6" i="29"/>
  <c r="F10" i="29"/>
  <c r="I5" i="29"/>
  <c r="G38" i="31"/>
  <c r="F10" i="31"/>
  <c r="F38" i="31"/>
  <c r="F31" i="30"/>
  <c r="I34" i="30"/>
  <c r="L31" i="29"/>
  <c r="M24" i="29" l="1"/>
  <c r="L17" i="29"/>
  <c r="M38" i="31"/>
  <c r="L38" i="31"/>
  <c r="K24" i="30"/>
  <c r="M24" i="30"/>
  <c r="M17" i="30"/>
  <c r="K17" i="29"/>
  <c r="K17" i="30"/>
  <c r="M17" i="31"/>
  <c r="I10" i="31"/>
  <c r="M10" i="31" s="1"/>
  <c r="K24" i="31"/>
  <c r="K38" i="31"/>
  <c r="L17" i="31"/>
  <c r="I31" i="30"/>
  <c r="M31" i="30" s="1"/>
  <c r="L24" i="30"/>
  <c r="L17" i="30"/>
  <c r="K10" i="30"/>
  <c r="M10" i="30"/>
  <c r="L10" i="30"/>
  <c r="I38" i="30"/>
  <c r="M38" i="30" s="1"/>
  <c r="M31" i="29"/>
  <c r="K31" i="29"/>
  <c r="K24" i="29"/>
  <c r="L24" i="29"/>
  <c r="I10" i="29"/>
  <c r="M31" i="31"/>
  <c r="L31" i="31"/>
  <c r="K31" i="31"/>
  <c r="K17" i="31"/>
  <c r="L38" i="29"/>
  <c r="M38" i="29"/>
  <c r="K38" i="29"/>
  <c r="M17" i="29" l="1"/>
  <c r="K10" i="31"/>
  <c r="L31" i="30"/>
  <c r="K31" i="30"/>
  <c r="L10" i="31"/>
  <c r="L24" i="31"/>
  <c r="M24" i="31"/>
  <c r="K38" i="30"/>
  <c r="L38" i="30"/>
  <c r="M10" i="29"/>
  <c r="L10" i="29"/>
  <c r="K10" i="29"/>
  <c r="G37" i="23"/>
  <c r="I37" i="23" s="1"/>
  <c r="H36" i="23"/>
  <c r="I36" i="23" s="1"/>
  <c r="H35" i="23"/>
  <c r="F35" i="23"/>
  <c r="G34" i="23"/>
  <c r="F34" i="23"/>
  <c r="H33" i="23"/>
  <c r="F33" i="23"/>
  <c r="G30" i="23"/>
  <c r="I30" i="23" s="1"/>
  <c r="H29" i="23"/>
  <c r="I29" i="23" s="1"/>
  <c r="H28" i="23"/>
  <c r="F28" i="23"/>
  <c r="G27" i="23"/>
  <c r="F27" i="23"/>
  <c r="H26" i="23"/>
  <c r="F26" i="23"/>
  <c r="I23" i="23"/>
  <c r="H22" i="23"/>
  <c r="I22" i="23" s="1"/>
  <c r="H21" i="23"/>
  <c r="F21" i="23"/>
  <c r="G20" i="23"/>
  <c r="F20" i="23"/>
  <c r="H19" i="23"/>
  <c r="F19" i="23"/>
  <c r="G16" i="23"/>
  <c r="I16" i="23" s="1"/>
  <c r="H15" i="23"/>
  <c r="I15" i="23" s="1"/>
  <c r="H14" i="23"/>
  <c r="F14" i="23"/>
  <c r="G13" i="23"/>
  <c r="F13" i="23"/>
  <c r="H12" i="23"/>
  <c r="F12" i="23"/>
  <c r="G9" i="23"/>
  <c r="I9" i="23" s="1"/>
  <c r="H8" i="23"/>
  <c r="I8" i="23" s="1"/>
  <c r="H7" i="23"/>
  <c r="F7" i="23"/>
  <c r="G6" i="23"/>
  <c r="F6" i="23"/>
  <c r="H5" i="23"/>
  <c r="F5" i="23"/>
  <c r="G37" i="4"/>
  <c r="I37" i="4" s="1"/>
  <c r="H36" i="4"/>
  <c r="I36" i="4" s="1"/>
  <c r="H35" i="4"/>
  <c r="F35" i="4"/>
  <c r="F34" i="4"/>
  <c r="H33" i="4"/>
  <c r="F33" i="4"/>
  <c r="G30" i="4"/>
  <c r="I30" i="4" s="1"/>
  <c r="H29" i="4"/>
  <c r="I29" i="4" s="1"/>
  <c r="H28" i="4"/>
  <c r="F28" i="4"/>
  <c r="G27" i="4"/>
  <c r="F27" i="4"/>
  <c r="H26" i="4"/>
  <c r="F26" i="4"/>
  <c r="I23" i="4"/>
  <c r="H22" i="4"/>
  <c r="I22" i="4" s="1"/>
  <c r="H21" i="4"/>
  <c r="F21" i="4"/>
  <c r="G20" i="4"/>
  <c r="F20" i="4"/>
  <c r="H19" i="4"/>
  <c r="F19" i="4"/>
  <c r="G16" i="4"/>
  <c r="I16" i="4" s="1"/>
  <c r="H15" i="4"/>
  <c r="I15" i="4" s="1"/>
  <c r="H14" i="4"/>
  <c r="F14" i="4"/>
  <c r="G13" i="4"/>
  <c r="F13" i="4"/>
  <c r="H12" i="4"/>
  <c r="F12" i="4"/>
  <c r="H7" i="4"/>
  <c r="I19" i="23" l="1"/>
  <c r="I20" i="23"/>
  <c r="I21" i="23"/>
  <c r="I6" i="23"/>
  <c r="I7" i="23"/>
  <c r="I28" i="23"/>
  <c r="I27" i="23"/>
  <c r="I14" i="23"/>
  <c r="I5" i="23"/>
  <c r="I14" i="4"/>
  <c r="I13" i="4"/>
  <c r="I33" i="23"/>
  <c r="I34" i="23"/>
  <c r="I35" i="23"/>
  <c r="I19" i="4"/>
  <c r="I21" i="4"/>
  <c r="I26" i="4"/>
  <c r="I27" i="4"/>
  <c r="I28" i="4"/>
  <c r="I33" i="4"/>
  <c r="I34" i="4"/>
  <c r="I35" i="4"/>
  <c r="I20" i="4"/>
  <c r="I13" i="23"/>
  <c r="I26" i="23"/>
  <c r="I12" i="4"/>
  <c r="I12" i="23"/>
  <c r="G38" i="23" l="1"/>
  <c r="H38" i="23"/>
  <c r="G31" i="23"/>
  <c r="H31" i="23"/>
  <c r="F31" i="23"/>
  <c r="H24" i="23"/>
  <c r="G17" i="23"/>
  <c r="H17" i="23"/>
  <c r="F17" i="23"/>
  <c r="A19" i="23"/>
  <c r="A26" i="23" s="1"/>
  <c r="A33" i="23" s="1"/>
  <c r="G10" i="23"/>
  <c r="A12" i="4"/>
  <c r="A19" i="4" s="1"/>
  <c r="A26" i="4" s="1"/>
  <c r="A33" i="4" s="1"/>
  <c r="H10" i="23" l="1"/>
  <c r="F38" i="23"/>
  <c r="G24" i="23"/>
  <c r="F24" i="23"/>
  <c r="F10" i="23"/>
  <c r="I10" i="23"/>
  <c r="I31" i="23"/>
  <c r="M31" i="23" s="1"/>
  <c r="I38" i="23"/>
  <c r="G38" i="4"/>
  <c r="H38" i="4"/>
  <c r="F38" i="4"/>
  <c r="G31" i="4"/>
  <c r="G24" i="4"/>
  <c r="H17" i="4"/>
  <c r="I17" i="23" l="1"/>
  <c r="M17" i="23" s="1"/>
  <c r="I24" i="23"/>
  <c r="M24" i="23" s="1"/>
  <c r="L31" i="23"/>
  <c r="M38" i="23"/>
  <c r="K38" i="23"/>
  <c r="L38" i="23"/>
  <c r="L10" i="23"/>
  <c r="M10" i="23"/>
  <c r="K10" i="23"/>
  <c r="K31" i="23"/>
  <c r="G17" i="4"/>
  <c r="F17" i="4"/>
  <c r="H24" i="4"/>
  <c r="F24" i="4"/>
  <c r="H31" i="4"/>
  <c r="F31" i="4"/>
  <c r="I31" i="4"/>
  <c r="I17" i="4"/>
  <c r="L24" i="23" l="1"/>
  <c r="L17" i="23"/>
  <c r="K24" i="23"/>
  <c r="K17" i="23"/>
  <c r="I24" i="4"/>
  <c r="I38" i="4"/>
  <c r="G9" i="4"/>
  <c r="H8" i="4"/>
  <c r="F7" i="4"/>
  <c r="I7" i="4" s="1"/>
  <c r="G6" i="4"/>
  <c r="F6" i="4"/>
  <c r="H5" i="4"/>
  <c r="F5" i="4"/>
  <c r="I5" i="4" l="1"/>
  <c r="I6" i="4"/>
  <c r="F10" i="4" l="1"/>
  <c r="I8" i="4"/>
  <c r="I9" i="4"/>
  <c r="G10" i="4"/>
  <c r="H10" i="4"/>
  <c r="I10" i="4" l="1"/>
  <c r="L10" i="4" s="1"/>
  <c r="K10" i="4" l="1"/>
  <c r="M10" i="4"/>
  <c r="L17" i="4" l="1"/>
  <c r="L31" i="4"/>
  <c r="L38" i="4"/>
  <c r="K38" i="4" l="1"/>
  <c r="M38" i="4"/>
  <c r="M31" i="4"/>
  <c r="K31" i="4"/>
  <c r="L24" i="4"/>
  <c r="K24" i="4"/>
  <c r="M24" i="4"/>
  <c r="K17" i="4"/>
  <c r="M17" i="4"/>
</calcChain>
</file>

<file path=xl/sharedStrings.xml><?xml version="1.0" encoding="utf-8"?>
<sst xmlns="http://schemas.openxmlformats.org/spreadsheetml/2006/main" count="2295" uniqueCount="835">
  <si>
    <t xml:space="preserve">服務專線:04-25685299 </t>
    <phoneticPr fontId="3" type="noConversion"/>
  </si>
  <si>
    <t>廠址:台中市大雅區中山北路3號</t>
    <phoneticPr fontId="3" type="noConversion"/>
  </si>
  <si>
    <t>日期</t>
    <phoneticPr fontId="3" type="noConversion"/>
  </si>
  <si>
    <t>菜名</t>
    <phoneticPr fontId="3" type="noConversion"/>
  </si>
  <si>
    <t>材料(g)</t>
    <phoneticPr fontId="3" type="noConversion"/>
  </si>
  <si>
    <t>項目</t>
    <phoneticPr fontId="3" type="noConversion"/>
  </si>
  <si>
    <t>份數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</si>
  <si>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</si>
  <si>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</si>
  <si>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</si>
  <si>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</si>
  <si>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白米飯</t>
  </si>
  <si>
    <t>主食類</t>
    <phoneticPr fontId="3" type="noConversion"/>
  </si>
  <si>
    <t>﹣</t>
    <phoneticPr fontId="3" type="noConversion"/>
  </si>
  <si>
    <t>豆魚肉蛋類</t>
    <phoneticPr fontId="3" type="noConversion"/>
  </si>
  <si>
    <t>蔬菜類</t>
    <phoneticPr fontId="3" type="noConversion"/>
  </si>
  <si>
    <t>水果類</t>
    <phoneticPr fontId="3" type="noConversion"/>
  </si>
  <si>
    <t>油脂類</t>
    <phoneticPr fontId="3" type="noConversion"/>
  </si>
  <si>
    <t>總計</t>
    <phoneticPr fontId="3" type="noConversion"/>
  </si>
  <si>
    <t>項目</t>
    <phoneticPr fontId="3" type="noConversion"/>
  </si>
  <si>
    <t>份數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</si>
  <si>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</si>
  <si>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</si>
  <si>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</si>
  <si>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</si>
  <si>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主食類</t>
    <phoneticPr fontId="3" type="noConversion"/>
  </si>
  <si>
    <t>蔬菜類</t>
    <phoneticPr fontId="3" type="noConversion"/>
  </si>
  <si>
    <t>油脂類</t>
    <phoneticPr fontId="3" type="noConversion"/>
  </si>
  <si>
    <t>總計</t>
    <phoneticPr fontId="3" type="noConversion"/>
  </si>
  <si>
    <t>日期</t>
    <phoneticPr fontId="3" type="noConversion"/>
  </si>
  <si>
    <t>菜名</t>
    <phoneticPr fontId="3" type="noConversion"/>
  </si>
  <si>
    <t>材料(g)</t>
    <phoneticPr fontId="3" type="noConversion"/>
  </si>
  <si>
    <t>項目</t>
    <phoneticPr fontId="3" type="noConversion"/>
  </si>
  <si>
    <t>份數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</si>
  <si>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</si>
  <si>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</si>
  <si>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</si>
  <si>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</si>
  <si>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主食類</t>
    <phoneticPr fontId="3" type="noConversion"/>
  </si>
  <si>
    <t>豆魚肉蛋類</t>
    <phoneticPr fontId="3" type="noConversion"/>
  </si>
  <si>
    <t>蔬菜類</t>
    <phoneticPr fontId="3" type="noConversion"/>
  </si>
  <si>
    <t>水果類</t>
    <phoneticPr fontId="3" type="noConversion"/>
  </si>
  <si>
    <t>油脂類</t>
    <phoneticPr fontId="3" type="noConversion"/>
  </si>
  <si>
    <t>糙米飯</t>
  </si>
  <si>
    <t>設計：</t>
  </si>
  <si>
    <t xml:space="preserve">   午餐秘書：</t>
    <phoneticPr fontId="3" type="noConversion"/>
  </si>
  <si>
    <t>校長:</t>
    <phoneticPr fontId="3" type="noConversion"/>
  </si>
  <si>
    <t>-</t>
    <phoneticPr fontId="1" type="noConversion"/>
  </si>
  <si>
    <t>當季水果</t>
  </si>
  <si>
    <t>小米飯</t>
  </si>
  <si>
    <t>廢棄率:軟小排40%、排骨50%、豬腳45%、帶骨雞肉/鴨肉35%、雞翅40%、棒棒腿50%、雞腿排40%</t>
    <phoneticPr fontId="3" type="noConversion"/>
  </si>
  <si>
    <t xml:space="preserve"> 週一</t>
    <phoneticPr fontId="3" type="noConversion"/>
  </si>
  <si>
    <t>週二</t>
    <phoneticPr fontId="3" type="noConversion"/>
  </si>
  <si>
    <t>週三</t>
    <phoneticPr fontId="3" type="noConversion"/>
  </si>
  <si>
    <t>週四</t>
    <phoneticPr fontId="3" type="noConversion"/>
  </si>
  <si>
    <t>週五</t>
    <phoneticPr fontId="3" type="noConversion"/>
  </si>
  <si>
    <t>炒青江菜</t>
  </si>
  <si>
    <t>水果(個) 75g</t>
  </si>
  <si>
    <t>五穀飯</t>
  </si>
  <si>
    <t>紫米飯</t>
  </si>
  <si>
    <t>(四)</t>
    <phoneticPr fontId="1" type="noConversion"/>
  </si>
  <si>
    <t>(一)</t>
    <phoneticPr fontId="1" type="noConversion"/>
  </si>
  <si>
    <t>(二)</t>
    <phoneticPr fontId="1" type="noConversion"/>
  </si>
  <si>
    <t>(三)</t>
    <phoneticPr fontId="1" type="noConversion"/>
  </si>
  <si>
    <t>(五)</t>
    <phoneticPr fontId="1" type="noConversion"/>
  </si>
  <si>
    <t>客家小炒</t>
  </si>
  <si>
    <t>肉骨茶湯</t>
  </si>
  <si>
    <t>麻婆豆腐</t>
  </si>
  <si>
    <t>肉絲蛋炒飯</t>
  </si>
  <si>
    <t>西芹什錦</t>
  </si>
  <si>
    <t>榨菜肉絲湯</t>
  </si>
  <si>
    <t>羅宋湯</t>
  </si>
  <si>
    <t>咖哩洋芋</t>
  </si>
  <si>
    <t>白菜麵筋</t>
  </si>
  <si>
    <t>＊油炸</t>
    <phoneticPr fontId="1" type="noConversion"/>
  </si>
  <si>
    <t>炒空心菜</t>
  </si>
  <si>
    <t>雙色花椰</t>
  </si>
  <si>
    <t>綠豆薏仁湯</t>
  </si>
  <si>
    <t>芋香四色</t>
  </si>
  <si>
    <t>香菇雞湯</t>
  </si>
  <si>
    <t>瓠瓜鮮燴</t>
  </si>
  <si>
    <t>冬瓜什錦</t>
  </si>
  <si>
    <t>白菜滷</t>
  </si>
  <si>
    <t>酸辣湯</t>
  </si>
  <si>
    <t>紅豆紫米湯</t>
  </si>
  <si>
    <t>炒A菜</t>
  </si>
  <si>
    <t>炒油菜</t>
  </si>
  <si>
    <t>玉米蛋花湯</t>
  </si>
  <si>
    <t>豉汁排骨</t>
  </si>
  <si>
    <t>三杯雞丁</t>
  </si>
  <si>
    <t>宮保雞丁</t>
  </si>
  <si>
    <r>
      <rPr>
        <sz val="12"/>
        <rFont val="Wingdings 3"/>
        <family val="1"/>
        <charset val="2"/>
      </rPr>
      <t>r</t>
    </r>
    <r>
      <rPr>
        <sz val="12"/>
        <rFont val="標楷體"/>
        <family val="4"/>
        <charset val="136"/>
      </rPr>
      <t>烤</t>
    </r>
    <phoneticPr fontId="1" type="noConversion"/>
  </si>
  <si>
    <t>08月29日</t>
  </si>
  <si>
    <t>08月30日</t>
  </si>
  <si>
    <t>08月31日</t>
  </si>
  <si>
    <t>09月01日</t>
  </si>
  <si>
    <t>09月02日</t>
  </si>
  <si>
    <t>客家炒粄條</t>
  </si>
  <si>
    <t>紅燒肉</t>
  </si>
  <si>
    <t>奶香菇旗魚</t>
  </si>
  <si>
    <t>黑胡椒豬柳</t>
  </si>
  <si>
    <t>番茄炒蛋</t>
  </si>
  <si>
    <t>百頁雙拼</t>
  </si>
  <si>
    <t>有機空心菜</t>
    <phoneticPr fontId="3" type="noConversion"/>
  </si>
  <si>
    <t>炒莧菜</t>
    <phoneticPr fontId="3" type="noConversion"/>
  </si>
  <si>
    <t>有機皺葉白菜</t>
    <phoneticPr fontId="3" type="noConversion"/>
  </si>
  <si>
    <t>香菇青江菜</t>
    <phoneticPr fontId="3" type="noConversion"/>
  </si>
  <si>
    <t>胡瓜雞湯</t>
  </si>
  <si>
    <t>玉米海結湯</t>
  </si>
  <si>
    <t>蘿蔔排骨湯</t>
  </si>
  <si>
    <t>竹筍雞湯</t>
  </si>
  <si>
    <t>09月05日</t>
  </si>
  <si>
    <t>09月06日</t>
  </si>
  <si>
    <t>09月07日</t>
  </si>
  <si>
    <t>09月08日</t>
  </si>
  <si>
    <t>09月09日</t>
  </si>
  <si>
    <t>燕麥飯</t>
  </si>
  <si>
    <t>紅蘿蔔炒蛋</t>
  </si>
  <si>
    <t>椒鹽雞丁</t>
  </si>
  <si>
    <t>照燒鴨肉</t>
  </si>
  <si>
    <t>蒜泥白肉</t>
  </si>
  <si>
    <t>五香黑干</t>
  </si>
  <si>
    <t>海鮮燴大瓜</t>
  </si>
  <si>
    <t>芋香四色</t>
    <phoneticPr fontId="3" type="noConversion"/>
  </si>
  <si>
    <t>炒油菜</t>
    <phoneticPr fontId="3" type="noConversion"/>
  </si>
  <si>
    <t>有機莧菜</t>
    <phoneticPr fontId="3" type="noConversion"/>
  </si>
  <si>
    <t>炒空心菜</t>
    <phoneticPr fontId="3" type="noConversion"/>
  </si>
  <si>
    <t>薑絲冬瓜湯</t>
  </si>
  <si>
    <t>09月12日</t>
  </si>
  <si>
    <t>09月13日</t>
  </si>
  <si>
    <t>09月14日</t>
  </si>
  <si>
    <t>09月15日</t>
  </si>
  <si>
    <t>09月16日</t>
  </si>
  <si>
    <t>地瓜飯</t>
  </si>
  <si>
    <t>炸醬麵</t>
  </si>
  <si>
    <t>哈姆炒蛋</t>
  </si>
  <si>
    <t>香酥魚片</t>
  </si>
  <si>
    <t>豆輪燒肉</t>
  </si>
  <si>
    <t>咖哩鮮菇</t>
    <phoneticPr fontId="3" type="noConversion"/>
  </si>
  <si>
    <t>炒娥白菜</t>
  </si>
  <si>
    <t>香菇青江菜</t>
  </si>
  <si>
    <t>麵線糊</t>
    <phoneticPr fontId="3" type="noConversion"/>
  </si>
  <si>
    <t>黃瓜丸片湯</t>
  </si>
  <si>
    <t>09月19日</t>
  </si>
  <si>
    <t>09月20日</t>
  </si>
  <si>
    <t>09月21日</t>
  </si>
  <si>
    <t>09月22日</t>
  </si>
  <si>
    <t>09月23日</t>
  </si>
  <si>
    <t>蕎麥飯</t>
  </si>
  <si>
    <t>夏威夷炒飯</t>
  </si>
  <si>
    <t>南瓜飯</t>
  </si>
  <si>
    <t>糖醋炸蛋</t>
  </si>
  <si>
    <t>香滷豬排</t>
  </si>
  <si>
    <t>薑母鴨</t>
    <phoneticPr fontId="3" type="noConversion"/>
  </si>
  <si>
    <t>蔥油雞排</t>
  </si>
  <si>
    <t>泡菜燒肉</t>
  </si>
  <si>
    <t>塔香素雞</t>
  </si>
  <si>
    <t>紅燒海結</t>
  </si>
  <si>
    <t>有機小松葉</t>
  </si>
  <si>
    <t>香菇高麗菜</t>
  </si>
  <si>
    <t>有機空心菜</t>
  </si>
  <si>
    <t>肉末地瓜葉</t>
  </si>
  <si>
    <t>日式味噌湯</t>
    <phoneticPr fontId="3" type="noConversion"/>
  </si>
  <si>
    <t>主廚濃湯</t>
  </si>
  <si>
    <t>紅豆紫米湯</t>
    <phoneticPr fontId="3" type="noConversion"/>
  </si>
  <si>
    <t>金針什錦湯</t>
  </si>
  <si>
    <t>當季水果</t>
    <phoneticPr fontId="3" type="noConversion"/>
  </si>
  <si>
    <t>09月26日</t>
  </si>
  <si>
    <t>09月27日</t>
  </si>
  <si>
    <t>09月28日</t>
  </si>
  <si>
    <t>09月29日</t>
  </si>
  <si>
    <t>09月30日</t>
  </si>
  <si>
    <t>炒烏龍麵</t>
  </si>
  <si>
    <t>義式洋芋</t>
  </si>
  <si>
    <t>卡啦雞腿排</t>
  </si>
  <si>
    <t>三杯雞丁</t>
    <phoneticPr fontId="3" type="noConversion"/>
  </si>
  <si>
    <t>筍香豬腳</t>
  </si>
  <si>
    <t>蔥香炒蛋</t>
  </si>
  <si>
    <t>培根花椰菜</t>
  </si>
  <si>
    <t>清炒油菜</t>
  </si>
  <si>
    <t>絲瓜豆皮湯</t>
  </si>
  <si>
    <t>青木瓜排骨湯</t>
  </si>
  <si>
    <t>山藥排骨湯</t>
    <phoneticPr fontId="3" type="noConversion"/>
  </si>
  <si>
    <t>酸菜肉片湯</t>
    <phoneticPr fontId="3" type="noConversion"/>
  </si>
  <si>
    <t>＊奶香菇旗魚</t>
    <phoneticPr fontId="1" type="noConversion"/>
  </si>
  <si>
    <t>＊椒鹽雞丁</t>
    <phoneticPr fontId="1" type="noConversion"/>
  </si>
  <si>
    <r>
      <rPr>
        <sz val="12"/>
        <rFont val="Wingdings 3"/>
        <family val="1"/>
        <charset val="2"/>
      </rPr>
      <t>r</t>
    </r>
    <r>
      <rPr>
        <sz val="12"/>
        <rFont val="新細明體"/>
        <family val="1"/>
        <charset val="136"/>
      </rPr>
      <t>義式香草雞</t>
    </r>
    <phoneticPr fontId="3" type="noConversion"/>
  </si>
  <si>
    <t>＊香酥魚片</t>
    <phoneticPr fontId="1" type="noConversion"/>
  </si>
  <si>
    <t>＊糖醋炸蛋</t>
    <phoneticPr fontId="1" type="noConversion"/>
  </si>
  <si>
    <t>＊卡啦雞腿排</t>
    <phoneticPr fontId="1" type="noConversion"/>
  </si>
  <si>
    <t>培根花椰菜</t>
    <phoneticPr fontId="1" type="noConversion"/>
  </si>
  <si>
    <t>中秋連假</t>
    <phoneticPr fontId="1" type="noConversion"/>
  </si>
  <si>
    <t>酸菜肉片湯</t>
  </si>
  <si>
    <t>週六</t>
    <phoneticPr fontId="3" type="noConversion"/>
  </si>
  <si>
    <t>09月10日</t>
    <phoneticPr fontId="1" type="noConversion"/>
  </si>
  <si>
    <t>五穀飯</t>
    <phoneticPr fontId="1" type="noConversion"/>
  </si>
  <si>
    <t>糖醋雞丁</t>
  </si>
  <si>
    <t>糖醋雞丁</t>
    <phoneticPr fontId="1" type="noConversion"/>
  </si>
  <si>
    <t>雙色花椰</t>
    <phoneticPr fontId="1" type="noConversion"/>
  </si>
  <si>
    <t>豆皮白菜</t>
  </si>
  <si>
    <t>豆皮白菜</t>
    <phoneticPr fontId="1" type="noConversion"/>
  </si>
  <si>
    <t>滑溜粉絲湯</t>
  </si>
  <si>
    <t>滑溜粉絲湯</t>
    <phoneticPr fontId="1" type="noConversion"/>
  </si>
  <si>
    <t>(六)</t>
    <phoneticPr fontId="1" type="noConversion"/>
  </si>
  <si>
    <t>炒莧菜</t>
  </si>
  <si>
    <t>白蘿蔔中丁 20g+ 赤肉角 40g+ 薑片 1g+ 軟骨丁 30g</t>
    <phoneticPr fontId="1" type="noConversion"/>
  </si>
  <si>
    <t>蒲瓜丁 10g+ 薑片 1g+ 骨腿丁kg 25g+ 香菇絲 1g</t>
    <phoneticPr fontId="1" type="noConversion"/>
  </si>
  <si>
    <t>非基改玉米段 20g+ 海帶結 10g+ 龍骨丁10g+ 芹菜珠 1g</t>
    <phoneticPr fontId="1" type="noConversion"/>
  </si>
  <si>
    <t>有機皺葉白菜</t>
  </si>
  <si>
    <t>旗魚丁 120g+ 洋蔥片 20g+ 杏鮑菇中丁 5g+ 紅甜椒絲 5g+ 薑末 1g</t>
    <phoneticPr fontId="1" type="noConversion"/>
  </si>
  <si>
    <t>白蘿蔔中丁 20g+ 龍骨丁 10g+ 芹菜珠 1g+ 魚丸切片 3g</t>
    <phoneticPr fontId="1" type="noConversion"/>
  </si>
  <si>
    <t>義式香草雞</t>
  </si>
  <si>
    <t>有機莧菜</t>
  </si>
  <si>
    <t>紫菜吻魚湯</t>
  </si>
  <si>
    <t>洋蔥大丁 20g+ 鴨丁 90g+ 薑片 2g+ 米血丁 10g</t>
    <phoneticPr fontId="1" type="noConversion"/>
  </si>
  <si>
    <t>薑絲 1g+ 吻仔魚 5g+ 青蔥珠 1g+ 紫菜絲 2g</t>
    <phoneticPr fontId="1" type="noConversion"/>
  </si>
  <si>
    <t>洋地瓜切小丁 30g+ 絞肉 15g+ 芋頭丁 10g+ 青豆仁 5g+ 紅蘿蔔丁 5g+ 蒜碎 1g</t>
    <phoneticPr fontId="1" type="noConversion"/>
  </si>
  <si>
    <t>薑絲 1g+ 龍骨丁 10g+ 冬瓜大丁 35g</t>
    <phoneticPr fontId="1" type="noConversion"/>
  </si>
  <si>
    <t>咖哩鮮菇</t>
  </si>
  <si>
    <t>麵線糊</t>
  </si>
  <si>
    <t>日式味噌湯</t>
  </si>
  <si>
    <t>乾海帶芽 1g+ 非基改薄豆腐小丁 20g</t>
  </si>
  <si>
    <t>薑母鴨</t>
  </si>
  <si>
    <t>生鮮香菇切絲 2g+ 高麗菜切片 70g+ 紅蘿蔔絲 2g</t>
  </si>
  <si>
    <t>杏鮑菇段 20g+ 洋芋大丁 25g+ 紅蘿蔔中丁 5g+ 非基改百頁丁 20g</t>
    <phoneticPr fontId="1" type="noConversion"/>
  </si>
  <si>
    <t>紅蔥碎 1g+ 香菜珠 1g+ 麵線 10g+ 紅蘿蔔絲 5g+ 黑木耳絲 2g+ 筍絲 5g</t>
    <phoneticPr fontId="1" type="noConversion"/>
  </si>
  <si>
    <t>白旗片 100g</t>
    <phoneticPr fontId="1" type="noConversion"/>
  </si>
  <si>
    <t>米血丁 10g+ 鴨丁 80g+ 高麗菜切片 10g+ 薑片 2g</t>
    <phoneticPr fontId="1" type="noConversion"/>
  </si>
  <si>
    <t>冬瓜大丁 55g+ 玉米筍 5g+ 薑片 1g+ 紅蘿蔔中丁 5g+ 肉片 10g</t>
    <phoneticPr fontId="1" type="noConversion"/>
  </si>
  <si>
    <t>青蔥珠 2g+ 薑末 1g+ 雞排TS5 120g</t>
    <phoneticPr fontId="1" type="noConversion"/>
  </si>
  <si>
    <t>赤肉羹 15g+ 紅蘿蔔切片 5g+ 蒲瓜丁 50g+ 生鮮香菇切片 5g</t>
    <phoneticPr fontId="1" type="noConversion"/>
  </si>
  <si>
    <t>地瓜葉切段 70g+ 絞肉 5g+ 蒜碎 1g</t>
    <phoneticPr fontId="1" type="noConversion"/>
  </si>
  <si>
    <t>蒜碎 1g+ 莧菜切段 70g+ 紅蘿蔔絲 2g+吻仔魚1g</t>
  </si>
  <si>
    <t>山藥排骨湯</t>
  </si>
  <si>
    <t>軟骨丁 35g+ 肉角 35g+ 白蘿蔔大丁20g+青蔥珠 1g+ 薑片 1g</t>
    <phoneticPr fontId="1" type="noConversion"/>
  </si>
  <si>
    <t>香菇絲 1g+ 生鮮香菇切片 3g+ 薑片 1g+ 冬瓜大丁 25g+ 雞腿丁 15g</t>
    <phoneticPr fontId="1" type="noConversion"/>
  </si>
  <si>
    <t>薑片 1g+ 骨腿丁 95g+ 九層塔 1g+ 蒜仁 1g</t>
    <phoneticPr fontId="1" type="noConversion"/>
  </si>
  <si>
    <t>薑絲 1g+ 酸菜 20g+ 肉片 15g</t>
    <phoneticPr fontId="1" type="noConversion"/>
  </si>
  <si>
    <t>黑木耳絲 5g+ 全蛋液 10g+ 紅蘿蔔絲 2g+ 非基改薄豆腐切絲 30g+ 筍絲 10g+ 青蔥珠 1g</t>
    <phoneticPr fontId="1" type="noConversion"/>
  </si>
  <si>
    <t>全蛋液 45g+ 青蔥段 2g+ 蕃茄中丁 40g</t>
    <phoneticPr fontId="1" type="noConversion"/>
  </si>
  <si>
    <t>金針菇 5g+ 薑絲 1g+ 有機空心菜切段 75g</t>
    <phoneticPr fontId="1" type="noConversion"/>
  </si>
  <si>
    <t>洋芋中丁 45g+ 洋蔥大丁 5g+ 紅蘿蔔中丁 5g+ 非基改豆干丁 35g</t>
    <phoneticPr fontId="1" type="noConversion"/>
  </si>
  <si>
    <t>紅蘿蔔切片 2g+ 生鮮香菇切絲 5g+ 大白菜切段 60g+ 油泡 5g+ 肉片 5g</t>
    <phoneticPr fontId="1" type="noConversion"/>
  </si>
  <si>
    <t>海帶絲 20g+ 非基改豆干絲 20g+ 紅蘿蔔絲 5g+ 芹菜切段 5g+ 肉絲 10g</t>
    <phoneticPr fontId="1" type="noConversion"/>
  </si>
  <si>
    <t>西芹中丁 5g+ 洋蔥大丁 5g+ 蕃茄大丁 10g+ 洋芋中丁 20g+ 高麗菜切片 10g</t>
    <phoneticPr fontId="1" type="noConversion"/>
  </si>
  <si>
    <t>全蛋液 50g+ 青蔥珠 1g+ 紅蘿蔔絲 25g</t>
    <phoneticPr fontId="1" type="noConversion"/>
  </si>
  <si>
    <t>白蘿蔔中丁 20g+ 非基改黑豆干丁 40g+ 紅蘿蔔中丁 5g+ 青蔥段 1g+ 生香菇小 5g</t>
    <phoneticPr fontId="1" type="noConversion"/>
  </si>
  <si>
    <t>大黃瓜片 65g+ 紅蘿蔔切片 3g+ 鴿蛋 10g+ 黑木耳絲 1g+ 花枝刻花 10g</t>
    <phoneticPr fontId="1" type="noConversion"/>
  </si>
  <si>
    <t>非基改玉米粒 20g+ 全蛋液 10g+ 紅蘿蔔小丁 3g+ 絞肉 5g</t>
    <phoneticPr fontId="1" type="noConversion"/>
  </si>
  <si>
    <t>小甜不辣條 10g+ 西芹段 30g+ 紅蘿蔔切片 5g+ 黑木耳絲 5g+ 豬柳 10g</t>
    <phoneticPr fontId="1" type="noConversion"/>
  </si>
  <si>
    <t>洋蔥絲 10g+ 蒜片 2g+ 棒棒腿 100g</t>
    <phoneticPr fontId="1" type="noConversion"/>
  </si>
  <si>
    <t>大白菜切段 80g+ 黑木耳絲 1g+ 紅蘿蔔絲 2g+ 角螺 5g</t>
    <phoneticPr fontId="1" type="noConversion"/>
  </si>
  <si>
    <t>鮑魚菇片 8g+ 青花菜 30g+ 紅蘿蔔絲 3g+ 白花菜 20g+ 雞腿丁 20g</t>
    <phoneticPr fontId="1" type="noConversion"/>
  </si>
  <si>
    <t>香菜珠 1g+ 黑木耳絲 2g+ 冬粉 5g+ 紅蘿蔔絲 2g+ 肉絲 15g</t>
    <phoneticPr fontId="1" type="noConversion"/>
  </si>
  <si>
    <t>莧菜切段 80g+ 紅蘿蔔絲 2g+ 蒜碎 1g</t>
    <phoneticPr fontId="1" type="noConversion"/>
  </si>
  <si>
    <t>薑絲 1g+ A菜切段 80g+ 秀珍菇 3g</t>
    <phoneticPr fontId="1" type="noConversion"/>
  </si>
  <si>
    <t>黑木耳絲 1g+ 有機皺葉白菜 80g+ 蒜碎 1g</t>
    <phoneticPr fontId="1" type="noConversion"/>
  </si>
  <si>
    <t>青江菜切段 80g+ 生鮮香菇切絲 2g+ 蒜碎 1g</t>
    <phoneticPr fontId="1" type="noConversion"/>
  </si>
  <si>
    <t>金針菇 5g+ 蒜碎 1g+ 有機皺葉白菜切段 80g</t>
    <phoneticPr fontId="1" type="noConversion"/>
  </si>
  <si>
    <t>青江菜切段 80g+ 紅蘿蔔絲 3g</t>
    <phoneticPr fontId="1" type="noConversion"/>
  </si>
  <si>
    <t>油菜切段 80g+ 金針菇 3g+ 蒜碎 1g</t>
    <phoneticPr fontId="1" type="noConversion"/>
  </si>
  <si>
    <t>紅蘿蔔絲 5g+ 有機綠莧菜 100g+ 蒜碎 1g</t>
    <phoneticPr fontId="1" type="noConversion"/>
  </si>
  <si>
    <t>空心菜切段 80g+ 紅蘿蔔絲 2g+ 蒜碎 1g</t>
    <phoneticPr fontId="1" type="noConversion"/>
  </si>
  <si>
    <r>
      <rPr>
        <sz val="20"/>
        <rFont val="標楷體"/>
        <family val="4"/>
        <charset val="136"/>
      </rPr>
      <t>勝騏食品工廠</t>
    </r>
    <r>
      <rPr>
        <sz val="18"/>
        <rFont val="標楷體"/>
        <family val="4"/>
        <charset val="136"/>
      </rPr>
      <t xml:space="preserve">-                             東山高中09.12~09.14食材表 </t>
    </r>
    <phoneticPr fontId="3" type="noConversion"/>
  </si>
  <si>
    <t>紅蘿蔔炒蛋</t>
    <phoneticPr fontId="1" type="noConversion"/>
  </si>
  <si>
    <t>豆芽菜 30g+ 蒜泥 2g+ 肉片 70g+ 薑絲 1g</t>
    <phoneticPr fontId="1" type="noConversion"/>
  </si>
  <si>
    <t>紅蘿蔔絲 5g+ 全蛋液 40g+ 素火腿丁 5g+ 洋蔥絲 30g</t>
    <phoneticPr fontId="1" type="noConversion"/>
  </si>
  <si>
    <t>有機綠莧菜截切 80g+ 金針菇 5g</t>
    <phoneticPr fontId="1" type="noConversion"/>
  </si>
  <si>
    <t>貢丸片 5g+ 大黃瓜片 35g+ 龍骨丁 10g+ 芹菜珠 1g</t>
    <phoneticPr fontId="1" type="noConversion"/>
  </si>
  <si>
    <t>生鮮香菇切絲 2g+ 青江菜切段 90g+ 蒜碎 1g</t>
    <phoneticPr fontId="1" type="noConversion"/>
  </si>
  <si>
    <t>洋蔥片 10g+ 水煮蛋 50g+ 青椒絲 5g+ 紅甜椒絲 5g</t>
    <phoneticPr fontId="1" type="noConversion"/>
  </si>
  <si>
    <t>杏鮑菇片 10g+ 小黃瓜片 20g+ 九層塔 1g+ 非基改素雞切片 45g</t>
    <phoneticPr fontId="1" type="noConversion"/>
  </si>
  <si>
    <t>有機小松葉切段 100g+ 蒜碎 1g+ 角螺 3g</t>
    <phoneticPr fontId="1" type="noConversion"/>
  </si>
  <si>
    <t>薑絲 1g+ A菜切段 100g+ 秀珍菇 5g</t>
    <phoneticPr fontId="1" type="noConversion"/>
  </si>
  <si>
    <t>有機空心菜 90g+ 吻仔魚 1g+ 蒜碎 1g</t>
    <phoneticPr fontId="1" type="noConversion"/>
  </si>
  <si>
    <t>肉片 70g+ 大白菜切片 15g+ 蒜碎 1g+ 紅蘿蔔絲 5g+ 韓式泡菜 5g</t>
    <phoneticPr fontId="1" type="noConversion"/>
  </si>
  <si>
    <t>筍片 15g+ 肉絲 10g+ 金針 1g+ 生鮮香菇切片 3g+ 香菜珠 1g</t>
    <phoneticPr fontId="1" type="noConversion"/>
  </si>
  <si>
    <t>碎菜脯12kg 30g+ 全蛋液 50g+ 青蔥珠 2g</t>
    <phoneticPr fontId="1" type="noConversion"/>
  </si>
  <si>
    <t>絲瓜片 30g+ 大油圈(豆皮) 5g+ 薑絲 1g+ 枸杞 1g</t>
    <phoneticPr fontId="1" type="noConversion"/>
  </si>
  <si>
    <t>有機空心菜切段 100g+ 蒜碎 1g+ 薑絲 1g</t>
    <phoneticPr fontId="1" type="noConversion"/>
  </si>
  <si>
    <t>青花菜 100g+ 培根片 1g+ 蒜碎 1g+ 紅蘿蔔切片 5g</t>
    <phoneticPr fontId="1" type="noConversion"/>
  </si>
  <si>
    <t>紅蘿蔔中丁 5g+ 青木瓜中丁 25g+ 龍骨丁 10g+ 當歸中藥包 1g</t>
    <phoneticPr fontId="1" type="noConversion"/>
  </si>
  <si>
    <t>油菜切段 90g+ 蒜碎 1g+ 紅蘿蔔切片 5g</t>
    <phoneticPr fontId="1" type="noConversion"/>
  </si>
  <si>
    <t>薑片 1g+ 蒜碎 1g+ 豬腳丁 40g+ 肉丁 40g+ 筍干 15g</t>
    <phoneticPr fontId="1" type="noConversion"/>
  </si>
  <si>
    <t>肉絲 15g+ 黑木耳絲 1g+ 大白菜切段 60g+ 紅蘿蔔絲 5g+ 炸豬皮 1g+ 生鮮香菇切絲 5g</t>
    <phoneticPr fontId="1" type="noConversion"/>
  </si>
  <si>
    <r>
      <rPr>
        <sz val="20"/>
        <rFont val="標楷體"/>
        <family val="4"/>
        <charset val="136"/>
      </rPr>
      <t>勝騏食品工廠</t>
    </r>
    <r>
      <rPr>
        <sz val="18"/>
        <rFont val="標楷體"/>
        <family val="4"/>
        <charset val="136"/>
      </rPr>
      <t xml:space="preserve">-                             東山高中09.19~09.23食材表 </t>
    </r>
    <phoneticPr fontId="3" type="noConversion"/>
  </si>
  <si>
    <r>
      <rPr>
        <sz val="20"/>
        <rFont val="標楷體"/>
        <family val="4"/>
        <charset val="136"/>
      </rPr>
      <t>勝騏食品工廠</t>
    </r>
    <r>
      <rPr>
        <sz val="18"/>
        <rFont val="標楷體"/>
        <family val="4"/>
        <charset val="136"/>
      </rPr>
      <t xml:space="preserve">-                             東山高中0926~0930食材表 </t>
    </r>
    <phoneticPr fontId="3" type="noConversion"/>
  </si>
  <si>
    <t>公糧米 110g</t>
    <phoneticPr fontId="1" type="noConversion"/>
  </si>
  <si>
    <t>公糧米 90g+ 小米 20g</t>
    <phoneticPr fontId="1" type="noConversion"/>
  </si>
  <si>
    <t>粄條 150g+ 高麗菜切片 20g+ 肉絲 10g+ 黑木耳絲 1g+ 紅蘿蔔絲 2g+ 香菇絲 1g+紅蔥碎 1g</t>
    <phoneticPr fontId="1" type="noConversion"/>
  </si>
  <si>
    <t>蒜碎 1g+ 骨腿丁 75g+ 油花生 3g+ 辣椒乾 0.5g+ 小黃瓜大丁 5g</t>
    <phoneticPr fontId="1" type="noConversion"/>
  </si>
  <si>
    <t>洋蔥片 5g+ 非基改百頁丁 30g+ 生鮮菜豆切段 20g+ 肉丁5g</t>
    <phoneticPr fontId="1" type="noConversion"/>
  </si>
  <si>
    <t>公糧米 90g+ 糙米 20g</t>
    <phoneticPr fontId="1" type="noConversion"/>
  </si>
  <si>
    <t>麻竹筍片 25g+ 骨腿丁 10g+ 芹菜珠 1g</t>
    <phoneticPr fontId="1" type="noConversion"/>
  </si>
  <si>
    <t>公糧米 90g+ 紫米 20g</t>
    <phoneticPr fontId="1" type="noConversion"/>
  </si>
  <si>
    <t>紅蘿蔔絲 1g+ 洋蔥絲 20g+ 豬柳 70 g</t>
    <phoneticPr fontId="1" type="noConversion"/>
  </si>
  <si>
    <t>鹽酥雞丁 80g+ 九層塔 1g</t>
    <phoneticPr fontId="1" type="noConversion"/>
  </si>
  <si>
    <t>綠豆 10g+ 洋薏仁 10g</t>
    <phoneticPr fontId="1" type="noConversion"/>
  </si>
  <si>
    <t>肉絲 15g+ 全蛋液 5g+ 三色豆 5g+ 高麗菜切絲 30g+ 洋蔥小丁 5g+公糧米 90g</t>
    <phoneticPr fontId="1" type="noConversion"/>
  </si>
  <si>
    <t>絞肉 10g+ 非基改薄豆腐中丁 50g+ 青蔥珠 1g</t>
    <phoneticPr fontId="1" type="noConversion"/>
  </si>
  <si>
    <t>公糧米 90g+ 燕麥粒 20g</t>
    <phoneticPr fontId="1" type="noConversion"/>
  </si>
  <si>
    <t>公糧米 90g+ 五穀米 20g</t>
    <phoneticPr fontId="1" type="noConversion"/>
  </si>
  <si>
    <t>青椒絲 1g+ 紅甜椒絲 1g+ 骨腿丁kg 90g+ 洋蔥絲 3g</t>
    <phoneticPr fontId="1" type="noConversion"/>
  </si>
  <si>
    <t>公糧米 110g</t>
    <phoneticPr fontId="1" type="noConversion"/>
  </si>
  <si>
    <t>米 90g+ 地瓜小丁 20g</t>
    <phoneticPr fontId="1" type="noConversion"/>
  </si>
  <si>
    <t>鵝白菜切段 90g+ 蒜碎 1g+ 紅蘿蔔絲 5g</t>
    <phoneticPr fontId="1" type="noConversion"/>
  </si>
  <si>
    <t>白蘿蔔中丁 25g+ 新光肉骨茶包 1g+ 龍骨丁 10g</t>
    <phoneticPr fontId="1" type="noConversion"/>
  </si>
  <si>
    <t>赤肉角 60g+ 碎豆輪 5g+ 蒜仁 1g</t>
    <phoneticPr fontId="1" type="noConversion"/>
  </si>
  <si>
    <t>油麵 225g+ 絞肉 5g+ 紅蘿蔔小丁 5g+ 紅蔥碎 1g+ 非基改豆干丁 10g</t>
    <phoneticPr fontId="1" type="noConversion"/>
  </si>
  <si>
    <t>非基改豆干片 40g+ 芹菜切段15g+ 肉絲 5g+ 乾魷魚切絲 2g+ 青蔥段 1g</t>
    <phoneticPr fontId="1" type="noConversion"/>
  </si>
  <si>
    <t>全蛋液 5g+ 絞肉 5g+ 洋芋小丁 25g+ 三色豆 5g</t>
    <phoneticPr fontId="1" type="noConversion"/>
  </si>
  <si>
    <t>里肌肉排 50g+ 青蔥段 1g+ 蒜碎 1g</t>
    <phoneticPr fontId="1" type="noConversion"/>
  </si>
  <si>
    <t>米 80g+ 蕎麥 20g</t>
    <phoneticPr fontId="1" type="noConversion"/>
  </si>
  <si>
    <t>洋蔥丁 10g+ 全蛋液 10g+ 公糧米 90g+ 三色豆 10g+ 鳳梨角 5g+ 火腿丁 5g</t>
    <phoneticPr fontId="1" type="noConversion"/>
  </si>
  <si>
    <t>紅豆 10g+ 紫米 10g</t>
    <phoneticPr fontId="1" type="noConversion"/>
  </si>
  <si>
    <t>米 90g+ 糙米 20g</t>
    <phoneticPr fontId="1" type="noConversion"/>
  </si>
  <si>
    <t>淡榨菜絲 20g+ 酸菜絲 5g+ 肉絲 5g+ 紅蘿蔔絲 5g</t>
    <phoneticPr fontId="1" type="noConversion"/>
  </si>
  <si>
    <t>非基改三角油豆腐 23g+ 肉角 10g+ 紅蘿蔔中丁 5g+ 海帶結 20g</t>
    <phoneticPr fontId="1" type="noConversion"/>
  </si>
  <si>
    <t>米 90g+ 南瓜小丁 20g</t>
    <phoneticPr fontId="1" type="noConversion"/>
  </si>
  <si>
    <t>蕃茄大丁 20g+ 洋芋大丁 40g</t>
    <phoneticPr fontId="1" type="noConversion"/>
  </si>
  <si>
    <t>米 90g+ 小米 20g</t>
    <phoneticPr fontId="1" type="noConversion"/>
  </si>
  <si>
    <t>金黃腿肉排 80g</t>
    <phoneticPr fontId="1" type="noConversion"/>
  </si>
  <si>
    <t>肉絲 10g+ 小烏龍 140g+ 黑木耳絲 1g+ 紅蘿蔔絲 3g+ 高麗菜切片 20g+ 蟳絲 2g</t>
    <phoneticPr fontId="1" type="noConversion"/>
  </si>
  <si>
    <t>山藥大丁 20g+ 龍骨丁 10g+ 枸杞 1g</t>
    <phoneticPr fontId="1" type="noConversion"/>
  </si>
  <si>
    <t>糙米 20g+ 公糧米 80g</t>
    <phoneticPr fontId="1" type="noConversion"/>
  </si>
  <si>
    <t>米 90g+ 紫米 20g</t>
    <phoneticPr fontId="1" type="noConversion"/>
  </si>
  <si>
    <t xml:space="preserve"> 週一</t>
    <phoneticPr fontId="3" type="noConversion"/>
  </si>
  <si>
    <t>週二</t>
    <phoneticPr fontId="3" type="noConversion"/>
  </si>
  <si>
    <t>週三</t>
    <phoneticPr fontId="3" type="noConversion"/>
  </si>
  <si>
    <t>週五</t>
    <phoneticPr fontId="3" type="noConversion"/>
  </si>
  <si>
    <t>週六</t>
    <phoneticPr fontId="3" type="noConversion"/>
  </si>
  <si>
    <t>古都素肉燥</t>
  </si>
  <si>
    <t>宮保素雞</t>
  </si>
  <si>
    <t>香滷豆包</t>
  </si>
  <si>
    <t>黑胡椒油腐</t>
  </si>
  <si>
    <t>酸菜麵腸</t>
  </si>
  <si>
    <t>番茄凍豆腐</t>
  </si>
  <si>
    <t>混炒筊白筍</t>
  </si>
  <si>
    <t>毛豆乾丁</t>
    <phoneticPr fontId="3" type="noConversion"/>
  </si>
  <si>
    <t>塔香紫茄</t>
  </si>
  <si>
    <t>彩椒炒蒟蒻</t>
  </si>
  <si>
    <t>薑燒南瓜</t>
  </si>
  <si>
    <t>樹子苦瓜</t>
    <phoneticPr fontId="3" type="noConversion"/>
  </si>
  <si>
    <t>小瓜杏鮑菇</t>
  </si>
  <si>
    <t>豆瓣箭筍</t>
    <phoneticPr fontId="3" type="noConversion"/>
  </si>
  <si>
    <t>沙茶杏鮑菇</t>
  </si>
  <si>
    <t>雙色花菜</t>
  </si>
  <si>
    <t>香菇青江菜</t>
    <phoneticPr fontId="3" type="noConversion"/>
  </si>
  <si>
    <t>胡瓜湯</t>
  </si>
  <si>
    <t>蘿蔔豆輪湯</t>
  </si>
  <si>
    <t>竹筍湯</t>
    <phoneticPr fontId="3" type="noConversion"/>
  </si>
  <si>
    <r>
      <t>09月</t>
    </r>
    <r>
      <rPr>
        <sz val="12"/>
        <color theme="1"/>
        <rFont val="新細明體"/>
        <family val="2"/>
        <charset val="136"/>
        <scheme val="minor"/>
      </rPr>
      <t>10</t>
    </r>
    <r>
      <rPr>
        <sz val="12"/>
        <rFont val="新細明體"/>
        <family val="1"/>
        <charset val="136"/>
      </rPr>
      <t>日</t>
    </r>
    <phoneticPr fontId="3" type="noConversion"/>
  </si>
  <si>
    <t>素炒飯</t>
  </si>
  <si>
    <t>五穀飯</t>
    <phoneticPr fontId="3" type="noConversion"/>
  </si>
  <si>
    <t>蜜汁素鰻魚</t>
  </si>
  <si>
    <t>素鹽酥雞丁</t>
  </si>
  <si>
    <t>義式香草百頁</t>
  </si>
  <si>
    <t>香滷油豆腐</t>
  </si>
  <si>
    <t>糖醋豆腸</t>
    <phoneticPr fontId="3" type="noConversion"/>
  </si>
  <si>
    <t>回鍋豆干片</t>
  </si>
  <si>
    <t>香菇燜筍</t>
    <phoneticPr fontId="3" type="noConversion"/>
  </si>
  <si>
    <t>醬燒素肚</t>
  </si>
  <si>
    <t>滷小豆干</t>
    <phoneticPr fontId="3" type="noConversion"/>
  </si>
  <si>
    <t>枸杞山藥</t>
    <phoneticPr fontId="3" type="noConversion"/>
  </si>
  <si>
    <t>鮮燴大瓜</t>
  </si>
  <si>
    <t>拔絲地瓜</t>
  </si>
  <si>
    <t>蘿蔔素肉羹</t>
    <phoneticPr fontId="3" type="noConversion"/>
  </si>
  <si>
    <t>梅香筍干</t>
    <phoneticPr fontId="3" type="noConversion"/>
  </si>
  <si>
    <t>銀芽豆包絲</t>
  </si>
  <si>
    <t>豆薯火腿絲</t>
  </si>
  <si>
    <t>香滷海帶</t>
    <phoneticPr fontId="3" type="noConversion"/>
  </si>
  <si>
    <t>花生海帶根</t>
  </si>
  <si>
    <t>甜豆素腰花</t>
    <phoneticPr fontId="3" type="noConversion"/>
  </si>
  <si>
    <t>鮮菇燴玉筍</t>
  </si>
  <si>
    <t>鳳梨木耳</t>
  </si>
  <si>
    <t>絲瓜麵線</t>
  </si>
  <si>
    <t>薑絲雙耳</t>
  </si>
  <si>
    <t>瓜仔素燥</t>
    <phoneticPr fontId="3" type="noConversion"/>
  </si>
  <si>
    <t>雙色花椰</t>
    <phoneticPr fontId="3" type="noConversion"/>
  </si>
  <si>
    <t>有機莧菜</t>
    <phoneticPr fontId="3" type="noConversion"/>
  </si>
  <si>
    <t>炒空心菜</t>
    <phoneticPr fontId="3" type="noConversion"/>
  </si>
  <si>
    <t>豆皮白菜</t>
    <phoneticPr fontId="3" type="noConversion"/>
  </si>
  <si>
    <t>玉米蘿蔔湯</t>
  </si>
  <si>
    <t>紫菜湯</t>
  </si>
  <si>
    <t>滑溜粉絲湯</t>
    <phoneticPr fontId="3" type="noConversion"/>
  </si>
  <si>
    <t>咖哩鮮菇</t>
    <phoneticPr fontId="3" type="noConversion"/>
  </si>
  <si>
    <t>素白帶魚</t>
  </si>
  <si>
    <t>藥膳素鴨</t>
  </si>
  <si>
    <t>彩椒豆干</t>
  </si>
  <si>
    <t>小瓜素火腿</t>
  </si>
  <si>
    <t>清燉南瓜煲</t>
  </si>
  <si>
    <t>鐵板銀芽</t>
  </si>
  <si>
    <t>滷海帶結</t>
  </si>
  <si>
    <t>瓠瓜秀珍菇</t>
  </si>
  <si>
    <t>苦瓜滷</t>
  </si>
  <si>
    <t>腐皮白菜</t>
    <phoneticPr fontId="3" type="noConversion"/>
  </si>
  <si>
    <t>黃瓜素丸湯</t>
  </si>
  <si>
    <t>肉骨茶湯</t>
    <phoneticPr fontId="3" type="noConversion"/>
  </si>
  <si>
    <t>當季水果</t>
    <phoneticPr fontId="3" type="noConversion"/>
  </si>
  <si>
    <t>糖醋豆腐</t>
    <phoneticPr fontId="3" type="noConversion"/>
  </si>
  <si>
    <t>醬燒豆腸</t>
    <phoneticPr fontId="3" type="noConversion"/>
  </si>
  <si>
    <t>素薑母鴨</t>
  </si>
  <si>
    <t>花生麵筋</t>
    <phoneticPr fontId="3" type="noConversion"/>
  </si>
  <si>
    <t>蕃茄炒豆皮</t>
  </si>
  <si>
    <t>脆炒洋芋</t>
  </si>
  <si>
    <t>三色年糕</t>
  </si>
  <si>
    <t>沙茶素羹</t>
    <phoneticPr fontId="3" type="noConversion"/>
  </si>
  <si>
    <t>梅粉烤地瓜條</t>
    <phoneticPr fontId="3" type="noConversion"/>
  </si>
  <si>
    <t>三色彩椒</t>
    <phoneticPr fontId="3" type="noConversion"/>
  </si>
  <si>
    <t>鮮蔬寬粉</t>
  </si>
  <si>
    <t>鮮菇百頁</t>
  </si>
  <si>
    <t>芹香海絲</t>
  </si>
  <si>
    <t>薑味絲瓜</t>
  </si>
  <si>
    <t>紅油桂竹筍</t>
    <phoneticPr fontId="3" type="noConversion"/>
  </si>
  <si>
    <t>金菇白菜</t>
  </si>
  <si>
    <t>黃芽三絲</t>
    <phoneticPr fontId="3" type="noConversion"/>
  </si>
  <si>
    <t>糖醋山藥</t>
    <phoneticPr fontId="3" type="noConversion"/>
  </si>
  <si>
    <t>有機小松葉</t>
    <phoneticPr fontId="3" type="noConversion"/>
  </si>
  <si>
    <t>地瓜葉</t>
  </si>
  <si>
    <t>紅豆紫米湯</t>
    <phoneticPr fontId="3" type="noConversion"/>
  </si>
  <si>
    <t>榨菜湯</t>
  </si>
  <si>
    <t>醬爆黑干</t>
  </si>
  <si>
    <t>豆瓣蒸豆腐</t>
    <phoneticPr fontId="3" type="noConversion"/>
  </si>
  <si>
    <t>味噌燒百頁</t>
    <phoneticPr fontId="3" type="noConversion"/>
  </si>
  <si>
    <t>三杯素腰花</t>
  </si>
  <si>
    <t>宮保素雞</t>
    <phoneticPr fontId="3" type="noConversion"/>
  </si>
  <si>
    <t>三杯麵腸</t>
  </si>
  <si>
    <t>芋泥酥卷</t>
    <phoneticPr fontId="3" type="noConversion"/>
  </si>
  <si>
    <t>海芽拌腐皮</t>
    <phoneticPr fontId="3" type="noConversion"/>
  </si>
  <si>
    <t>黑胡椒豆腐</t>
  </si>
  <si>
    <t>酸菜素肚</t>
  </si>
  <si>
    <t>香菇燒烤麩</t>
  </si>
  <si>
    <t>白玉燒豆輪</t>
  </si>
  <si>
    <t>蠔油秋葵</t>
  </si>
  <si>
    <t>薑絲雙耳</t>
    <phoneticPr fontId="3" type="noConversion"/>
  </si>
  <si>
    <t>三絲銀芽</t>
  </si>
  <si>
    <t>枸杞高麗菜</t>
  </si>
  <si>
    <t>椰香南瓜</t>
  </si>
  <si>
    <t>鮮蔬大瓜</t>
    <phoneticPr fontId="3" type="noConversion"/>
  </si>
  <si>
    <t>鳳梨苦瓜</t>
    <phoneticPr fontId="3" type="noConversion"/>
  </si>
  <si>
    <t>西芹珍菇</t>
    <phoneticPr fontId="3" type="noConversion"/>
  </si>
  <si>
    <t>有機空心菜</t>
    <phoneticPr fontId="3" type="noConversion"/>
  </si>
  <si>
    <t>紅絲花椰</t>
  </si>
  <si>
    <t>有機皺葉白菜</t>
    <phoneticPr fontId="3" type="noConversion"/>
  </si>
  <si>
    <t>青木瓜素丸湯</t>
  </si>
  <si>
    <t>香菇湯</t>
  </si>
  <si>
    <t>山藥湯</t>
    <phoneticPr fontId="3" type="noConversion"/>
  </si>
  <si>
    <t>酸菜湯</t>
  </si>
  <si>
    <t xml:space="preserve">服務專線:04-25685299 </t>
    <phoneticPr fontId="3" type="noConversion"/>
  </si>
  <si>
    <t>香菇絲 1g+ 青豆仁 2g+ 洋地瓜小丁 35g+ 碎豆輪8g</t>
    <phoneticPr fontId="1" type="noConversion"/>
  </si>
  <si>
    <t>蔬菜類</t>
    <phoneticPr fontId="3" type="noConversion"/>
  </si>
  <si>
    <t>非基改凍豆腐丁 60g+ 蕃茄中丁 20g</t>
    <phoneticPr fontId="1" type="noConversion"/>
  </si>
  <si>
    <t>(一)</t>
    <phoneticPr fontId="1" type="noConversion"/>
  </si>
  <si>
    <t>茄子切段 70g+ 九層塔 1g+ 薑絲 1g</t>
  </si>
  <si>
    <t>小黃瓜片 40g+ 紅蘿蔔切片 5g+ 杏鮑菇片 5g+ 黑木耳絲 10g</t>
    <phoneticPr fontId="1" type="noConversion"/>
  </si>
  <si>
    <t>金針菇 3g+ 薑絲 1g+ 有機空心菜切段 70g</t>
    <phoneticPr fontId="1" type="noConversion"/>
  </si>
  <si>
    <t>黑木耳絲 1g+ 紅蘿蔔絲 2g+ 非基改薄豆腐切絲 15g+ 筍絲 15g</t>
    <phoneticPr fontId="1" type="noConversion"/>
  </si>
  <si>
    <t>主食類</t>
    <phoneticPr fontId="3" type="noConversion"/>
  </si>
  <si>
    <t>(二)</t>
    <phoneticPr fontId="1" type="noConversion"/>
  </si>
  <si>
    <t>豆瓣箭筍</t>
  </si>
  <si>
    <t>箭筍段 55g+ 黑木耳絲 2g</t>
    <phoneticPr fontId="1" type="noConversion"/>
  </si>
  <si>
    <t>莧菜切段 70g+ 紅蘿蔔絲 2g</t>
  </si>
  <si>
    <t>主食類</t>
    <phoneticPr fontId="3" type="noConversion"/>
  </si>
  <si>
    <t>-</t>
    <phoneticPr fontId="1" type="noConversion"/>
  </si>
  <si>
    <t>小黃瓜 20g+ 油花生 5g+ 辣椒乾 1g+ 素雞切片 40g</t>
    <phoneticPr fontId="1" type="noConversion"/>
  </si>
  <si>
    <t>豆魚肉蛋類</t>
    <phoneticPr fontId="3" type="noConversion"/>
  </si>
  <si>
    <t>﹣</t>
    <phoneticPr fontId="3" type="noConversion"/>
  </si>
  <si>
    <t>非基改百頁切丁 30g+ 生鮮菜豆切段 30g</t>
    <phoneticPr fontId="1" type="noConversion"/>
  </si>
  <si>
    <t>蔬菜類</t>
    <phoneticPr fontId="3" type="noConversion"/>
  </si>
  <si>
    <t>-</t>
    <phoneticPr fontId="1" type="noConversion"/>
  </si>
  <si>
    <t>筊白筍片 50g+ 皮絲3kg 5g+ 紅蘿蔔絲 5g</t>
  </si>
  <si>
    <t>水果類</t>
    <phoneticPr fontId="3" type="noConversion"/>
  </si>
  <si>
    <t>(三)</t>
    <phoneticPr fontId="1" type="noConversion"/>
  </si>
  <si>
    <t>南瓜切段 50g+ 薑絲 2g</t>
    <phoneticPr fontId="1" type="noConversion"/>
  </si>
  <si>
    <t>油脂類</t>
    <phoneticPr fontId="3" type="noConversion"/>
  </si>
  <si>
    <t>杏鮑菇段 30g+ 非基改豆干片 40g+ 九層塔 1g</t>
  </si>
  <si>
    <t>總計</t>
    <phoneticPr fontId="3" type="noConversion"/>
  </si>
  <si>
    <t>薑絲 1g+ A菜切段 75g+ 秀珍菇 3g</t>
  </si>
  <si>
    <t>芹菜珠 1g+ 非基改玉米段 20g+ 海帶結 10g</t>
    <phoneticPr fontId="1" type="noConversion"/>
  </si>
  <si>
    <t>日期</t>
    <phoneticPr fontId="3" type="noConversion"/>
  </si>
  <si>
    <t>菜名</t>
    <phoneticPr fontId="3" type="noConversion"/>
  </si>
  <si>
    <t>材料(g)</t>
    <phoneticPr fontId="3" type="noConversion"/>
  </si>
  <si>
    <t>項目</t>
    <phoneticPr fontId="3" type="noConversion"/>
  </si>
  <si>
    <t>份數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</si>
  <si>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</si>
  <si>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</si>
  <si>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</si>
  <si>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</si>
  <si>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芹菜切段 2g+ 薑絲 1g+ 非基改生大豆包 55g+ 紅蘿蔔絲 2g</t>
    <phoneticPr fontId="1" type="noConversion"/>
  </si>
  <si>
    <t>豆魚肉蛋類</t>
    <phoneticPr fontId="3" type="noConversion"/>
  </si>
  <si>
    <t>﹣</t>
    <phoneticPr fontId="3" type="noConversion"/>
  </si>
  <si>
    <t>蔬菜類</t>
    <phoneticPr fontId="3" type="noConversion"/>
  </si>
  <si>
    <t>毛豆乾丁</t>
  </si>
  <si>
    <t>水果類</t>
    <phoneticPr fontId="3" type="noConversion"/>
  </si>
  <si>
    <t>(四)</t>
    <phoneticPr fontId="1" type="noConversion"/>
  </si>
  <si>
    <t>黑木耳絲 1g+ 有機皺葉白菜 70g</t>
    <phoneticPr fontId="1" type="noConversion"/>
  </si>
  <si>
    <t>白蘿蔔中丁 20g+ 芹菜珠 1g+ 迷你豆輪 5g</t>
    <phoneticPr fontId="1" type="noConversion"/>
  </si>
  <si>
    <t>非基改四角油豆腐丁 60g</t>
  </si>
  <si>
    <t>豆魚肉蛋類</t>
    <phoneticPr fontId="3" type="noConversion"/>
  </si>
  <si>
    <t>﹣</t>
    <phoneticPr fontId="3" type="noConversion"/>
  </si>
  <si>
    <t>麵腸片 50g+ 酸菜 5g</t>
    <phoneticPr fontId="1" type="noConversion"/>
  </si>
  <si>
    <t>蔬菜類</t>
    <phoneticPr fontId="3" type="noConversion"/>
  </si>
  <si>
    <t>-</t>
    <phoneticPr fontId="1" type="noConversion"/>
  </si>
  <si>
    <t>水果類</t>
    <phoneticPr fontId="3" type="noConversion"/>
  </si>
  <si>
    <t>(五)</t>
    <phoneticPr fontId="1" type="noConversion"/>
  </si>
  <si>
    <t>(五)</t>
    <phoneticPr fontId="1" type="noConversion"/>
  </si>
  <si>
    <t>樹子苦瓜</t>
  </si>
  <si>
    <t>苦瓜片 60g+ 樹子 3g</t>
    <phoneticPr fontId="1" type="noConversion"/>
  </si>
  <si>
    <t>油脂類</t>
    <phoneticPr fontId="3" type="noConversion"/>
  </si>
  <si>
    <t>青江菜切段 65g+ 生鮮香菇切絲 2g</t>
  </si>
  <si>
    <t>竹筍湯</t>
  </si>
  <si>
    <t>紅蘿蔔切片 2g+ 麻竹筍片 25g+ 芹菜珠 1g</t>
    <phoneticPr fontId="1" type="noConversion"/>
  </si>
  <si>
    <t>廠址:台中市大雅區中山北路3號</t>
    <phoneticPr fontId="3" type="noConversion"/>
  </si>
  <si>
    <t>日期</t>
    <phoneticPr fontId="3" type="noConversion"/>
  </si>
  <si>
    <t>菜名</t>
    <phoneticPr fontId="3" type="noConversion"/>
  </si>
  <si>
    <t>項目</t>
    <phoneticPr fontId="3" type="noConversion"/>
  </si>
  <si>
    <t>份數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</si>
  <si>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</si>
  <si>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</si>
  <si>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</si>
  <si>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</si>
  <si>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主食類</t>
    <phoneticPr fontId="3" type="noConversion"/>
  </si>
  <si>
    <t>素烤鰻 40g+ 白芝麻粒 1g</t>
    <phoneticPr fontId="1" type="noConversion"/>
  </si>
  <si>
    <t>豆魚肉蛋類</t>
    <phoneticPr fontId="3" type="noConversion"/>
  </si>
  <si>
    <t>﹣</t>
    <phoneticPr fontId="3" type="noConversion"/>
  </si>
  <si>
    <t>蔬菜類</t>
    <phoneticPr fontId="3" type="noConversion"/>
  </si>
  <si>
    <t>-</t>
    <phoneticPr fontId="1" type="noConversion"/>
  </si>
  <si>
    <t>枸杞山藥</t>
  </si>
  <si>
    <t>水果類</t>
    <phoneticPr fontId="3" type="noConversion"/>
  </si>
  <si>
    <t>-</t>
    <phoneticPr fontId="1" type="noConversion"/>
  </si>
  <si>
    <t>(一)</t>
    <phoneticPr fontId="1" type="noConversion"/>
  </si>
  <si>
    <t>油脂類</t>
    <phoneticPr fontId="3" type="noConversion"/>
  </si>
  <si>
    <t>鮑魚菇片 20g+ 紅蘿蔔切片 5g+ 玉米筍 30g+ 小黃瓜片 10g</t>
    <phoneticPr fontId="1" type="noConversion"/>
  </si>
  <si>
    <t>總計</t>
    <phoneticPr fontId="3" type="noConversion"/>
  </si>
  <si>
    <t>金針菇 3g+ 有機皺葉白菜切段 70g</t>
  </si>
  <si>
    <t>西芹中丁 5g+ 蕃茄大丁 5g+ 洋芋中丁 10g+ 高麗菜切片 10g</t>
  </si>
  <si>
    <t>材料(g)</t>
    <phoneticPr fontId="3" type="noConversion"/>
  </si>
  <si>
    <t>九層塔 1g+ 素鹽酥雞丁 70g</t>
    <phoneticPr fontId="1" type="noConversion"/>
  </si>
  <si>
    <t>高麗菜切片 20g+ 薑片 1g+ 非基改豆干片 50g</t>
  </si>
  <si>
    <t>黑木耳絲 2g+ 大黃瓜片 50g+ 紅蘿蔔絲 3g+ 秀珍菇 10g</t>
    <phoneticPr fontId="1" type="noConversion"/>
  </si>
  <si>
    <t>洋地瓜切條 60g+ 素火腿片 5g</t>
    <phoneticPr fontId="1" type="noConversion"/>
  </si>
  <si>
    <t>芹菜珠 1g+ 非基改玉米段 20g+ 白蘿蔔中丁 10g</t>
    <phoneticPr fontId="1" type="noConversion"/>
  </si>
  <si>
    <t>日期</t>
    <phoneticPr fontId="3" type="noConversion"/>
  </si>
  <si>
    <t>菜名</t>
    <phoneticPr fontId="3" type="noConversion"/>
  </si>
  <si>
    <t>材料(g)</t>
    <phoneticPr fontId="3" type="noConversion"/>
  </si>
  <si>
    <t>項目</t>
    <phoneticPr fontId="3" type="noConversion"/>
  </si>
  <si>
    <t>份數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</si>
  <si>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</si>
  <si>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</si>
  <si>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</si>
  <si>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</si>
  <si>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主食類</t>
    <phoneticPr fontId="3" type="noConversion"/>
  </si>
  <si>
    <t>-</t>
    <phoneticPr fontId="1" type="noConversion"/>
  </si>
  <si>
    <t>黑木耳絲 1g+ 素甜不辣條 15g+ 紅蘿蔔切片 5g+ 西芹段 35g</t>
    <phoneticPr fontId="1" type="noConversion"/>
  </si>
  <si>
    <t>熟白芝麻粒3kg 0.5g+ 地瓜角 50g</t>
    <phoneticPr fontId="1" type="noConversion"/>
  </si>
  <si>
    <t>香滷海帶</t>
  </si>
  <si>
    <t>海帶片捲 30g</t>
  </si>
  <si>
    <t>紅麵線 5g+ 絲瓜片 80g+ 枸杞 1g</t>
    <phoneticPr fontId="1" type="noConversion"/>
  </si>
  <si>
    <t>油菜切段 70g+ 金針菇 3g</t>
  </si>
  <si>
    <t>非基改百頁丁 40g+ 蕃茄中丁 20g</t>
    <phoneticPr fontId="1" type="noConversion"/>
  </si>
  <si>
    <t>香菇燜筍</t>
  </si>
  <si>
    <t>生香菇小 5g+ 紅蘿蔔切片 10g+ 麻竹筍片 45g+ 香菇絲 1g</t>
    <phoneticPr fontId="1" type="noConversion"/>
  </si>
  <si>
    <t>海帶根 40g+ 水煮熟花生 5g+ 薑絲 1g</t>
  </si>
  <si>
    <t>生鮮木耳片 35g+ 白木耳 2g</t>
    <phoneticPr fontId="1" type="noConversion"/>
  </si>
  <si>
    <t>紅蘿蔔絲 3g+ 有機綠莧菜 70g</t>
    <phoneticPr fontId="1" type="noConversion"/>
  </si>
  <si>
    <t>紫菜湯</t>
    <phoneticPr fontId="1" type="noConversion"/>
  </si>
  <si>
    <t>薑絲 1g+ 紫菜絲(中切) 2g+ 金針菇 10g</t>
    <phoneticPr fontId="1" type="noConversion"/>
  </si>
  <si>
    <t>當季水果</t>
    <phoneticPr fontId="1" type="noConversion"/>
  </si>
  <si>
    <t>水果(個) 75g</t>
    <phoneticPr fontId="1" type="noConversion"/>
  </si>
  <si>
    <t>非基改四角油豆腐 50g</t>
    <phoneticPr fontId="1" type="noConversion"/>
  </si>
  <si>
    <t>素肚切片 55g</t>
    <phoneticPr fontId="1" type="noConversion"/>
  </si>
  <si>
    <t>蘿蔔素肉羹</t>
  </si>
  <si>
    <t>紅蘿蔔條 10g+ 白蘿蔔條 50g+ 素肉絲 1g</t>
  </si>
  <si>
    <t>瓜仔素燥</t>
  </si>
  <si>
    <t>碎豆輪 15g+ 紅碎瓜 40g+ 青豆仁 5g+ 香菇絲 1g</t>
    <phoneticPr fontId="1" type="noConversion"/>
  </si>
  <si>
    <t>洋芋小丁 30g+ 芋頭丁 10g+ 青豆仁 10g+ 紅蘿蔔小丁 10g</t>
    <phoneticPr fontId="1" type="noConversion"/>
  </si>
  <si>
    <t>空心菜切段 70g+ 紅蘿蔔絲 2g</t>
  </si>
  <si>
    <t>薑絲 1g+ 冬瓜大丁 35g+ 素蒟蒻香菇貢丸 5g</t>
    <phoneticPr fontId="1" type="noConversion"/>
  </si>
  <si>
    <t>糖醋豆腸</t>
  </si>
  <si>
    <t>鳳梨角 5g+ 紅蘿蔔切片 1g+ 非基改豆腸切段 65g+ 黑木耳絲 3g</t>
    <phoneticPr fontId="1" type="noConversion"/>
  </si>
  <si>
    <t>滷小豆干</t>
  </si>
  <si>
    <t>小方干 32g</t>
  </si>
  <si>
    <t>梅香筍干</t>
  </si>
  <si>
    <t>福菜絲 5g+ 筍干 60g</t>
    <phoneticPr fontId="1" type="noConversion"/>
  </si>
  <si>
    <t>(六)</t>
    <phoneticPr fontId="1" type="noConversion"/>
  </si>
  <si>
    <t>甜豆素腰花</t>
  </si>
  <si>
    <t>素腰花 5g+ 玉米筍 40g+ 甜豆莢 10g+ 紅蘿蔔切片 10g</t>
    <phoneticPr fontId="1" type="noConversion"/>
  </si>
  <si>
    <t>鮑魚菇片 8g+ 青花菜 30g+ 紅蘿蔔絲 3g+ 白花菜 30g</t>
    <phoneticPr fontId="1" type="noConversion"/>
  </si>
  <si>
    <t>大白菜切段 75g+ 黑木耳絲 1g+ 紅蘿蔔絲 2g+ 角螺 5g</t>
    <phoneticPr fontId="1" type="noConversion"/>
  </si>
  <si>
    <t>香菜珠 1g+ 黑木耳絲 2g+ 冬粉 5g+ 紅蘿蔔絲 2g</t>
    <phoneticPr fontId="1" type="noConversion"/>
  </si>
  <si>
    <t>-</t>
    <phoneticPr fontId="1" type="noConversion"/>
  </si>
  <si>
    <t>非基改百頁切丁 35g+ 杏鮑菇段 5g+ 洋芋大丁 25g+ 紅蘿蔔中丁 5g</t>
    <phoneticPr fontId="1" type="noConversion"/>
  </si>
  <si>
    <t>﹣</t>
    <phoneticPr fontId="3" type="noConversion"/>
  </si>
  <si>
    <t>非基改豆干片 30g+ 青椒絲 30g+ 紅甜椒絲 10g</t>
    <phoneticPr fontId="1" type="noConversion"/>
  </si>
  <si>
    <t>蔬菜類</t>
    <phoneticPr fontId="3" type="noConversion"/>
  </si>
  <si>
    <t>南瓜切段 50g+ 枸杞 1g</t>
    <phoneticPr fontId="1" type="noConversion"/>
  </si>
  <si>
    <t>水果類</t>
    <phoneticPr fontId="3" type="noConversion"/>
  </si>
  <si>
    <t>(一)</t>
    <phoneticPr fontId="1" type="noConversion"/>
  </si>
  <si>
    <t>海帶結 30g+ 紅蘿蔔中丁 10g+ 白蘿蔔中丁 20g</t>
  </si>
  <si>
    <t>油脂類</t>
    <phoneticPr fontId="3" type="noConversion"/>
  </si>
  <si>
    <t>苦瓜切圈 60g+ 蔭瓜 3g</t>
    <phoneticPr fontId="1" type="noConversion"/>
  </si>
  <si>
    <t>總計</t>
    <phoneticPr fontId="3" type="noConversion"/>
  </si>
  <si>
    <t>有機綠莧菜 70g+ 金針菇 5g</t>
    <phoneticPr fontId="1" type="noConversion"/>
  </si>
  <si>
    <t>筍絲 5g+ 香菜珠 1g+ 紅麵線 10g+ 紅蘿蔔絲 5g+ 黑木耳絲 2g</t>
    <phoneticPr fontId="1" type="noConversion"/>
  </si>
  <si>
    <t>日期</t>
    <phoneticPr fontId="3" type="noConversion"/>
  </si>
  <si>
    <t>菜名</t>
    <phoneticPr fontId="3" type="noConversion"/>
  </si>
  <si>
    <t>材料(g)</t>
    <phoneticPr fontId="3" type="noConversion"/>
  </si>
  <si>
    <t>項目</t>
    <phoneticPr fontId="3" type="noConversion"/>
  </si>
  <si>
    <t>份數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</si>
  <si>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</si>
  <si>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</si>
  <si>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</si>
  <si>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</si>
  <si>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主食類</t>
    <phoneticPr fontId="3" type="noConversion"/>
  </si>
  <si>
    <t>素白帶魚 43g</t>
    <phoneticPr fontId="1" type="noConversion"/>
  </si>
  <si>
    <t>豆魚肉蛋類</t>
    <phoneticPr fontId="3" type="noConversion"/>
  </si>
  <si>
    <t>筊白筍片 50g+ 皮絲 5g+ 紅蘿蔔絲 5g</t>
    <phoneticPr fontId="1" type="noConversion"/>
  </si>
  <si>
    <t>水果類</t>
    <phoneticPr fontId="3" type="noConversion"/>
  </si>
  <si>
    <t>(二)</t>
    <phoneticPr fontId="1" type="noConversion"/>
  </si>
  <si>
    <t>紅蘿蔔切片 5g+ 秀珍菇 5g+ 蒲瓜片 60g+ 黑木耳絲 1g</t>
    <phoneticPr fontId="1" type="noConversion"/>
  </si>
  <si>
    <t>鵝白菜切段 70g+ 紅蘿蔔絲 3g</t>
  </si>
  <si>
    <t>芹菜珠 1g+ 素小清丸包 5g+ 大黃瓜片 20g</t>
    <phoneticPr fontId="1" type="noConversion"/>
  </si>
  <si>
    <t>腐皮白菜</t>
  </si>
  <si>
    <t>生鮮香菇切絲 2g+ 青江菜切段 65g</t>
  </si>
  <si>
    <t>白蘿蔔中丁 25g+ 新光肉骨茶包 1g</t>
  </si>
  <si>
    <t>糖醋豆腐</t>
  </si>
  <si>
    <t>青椒絲 5g+ 紅甜椒絲 5g+ 鳳梨角 5g+ 非基改凍豆腐丁 50g</t>
    <phoneticPr fontId="1" type="noConversion"/>
  </si>
  <si>
    <t>杏鮑菇片 5g+ 小黃瓜片 10g+ 九層塔 1g+ 非基改素雞切片 45g</t>
  </si>
  <si>
    <t>沙茶素羹</t>
  </si>
  <si>
    <t>紅蘿蔔條 10g+ 素香菇羹 10g+ 白蘿蔔條 50g</t>
    <phoneticPr fontId="1" type="noConversion"/>
  </si>
  <si>
    <t>(一)</t>
    <phoneticPr fontId="1" type="noConversion"/>
  </si>
  <si>
    <t>台芹切段 2g+ 紅蘿蔔絲 3g+ 海帶絲 40g+ 薑絲 1g</t>
    <phoneticPr fontId="1" type="noConversion"/>
  </si>
  <si>
    <t>有機小松葉切段 70g+ 角螺 3g</t>
    <phoneticPr fontId="1" type="noConversion"/>
  </si>
  <si>
    <t>總計</t>
    <phoneticPr fontId="3" type="noConversion"/>
  </si>
  <si>
    <t>紅油桂竹筍</t>
  </si>
  <si>
    <t>桂竹筍絲 60g+ 黑木耳絲 1g+ 紅蘿蔔絲 5g+ 酸菜絲 5g</t>
    <phoneticPr fontId="1" type="noConversion"/>
  </si>
  <si>
    <t>日期</t>
    <phoneticPr fontId="3" type="noConversion"/>
  </si>
  <si>
    <t>菜名</t>
    <phoneticPr fontId="3" type="noConversion"/>
  </si>
  <si>
    <t>材料(g)</t>
    <phoneticPr fontId="3" type="noConversion"/>
  </si>
  <si>
    <t>項目</t>
    <phoneticPr fontId="3" type="noConversion"/>
  </si>
  <si>
    <t>份數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</si>
  <si>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</si>
  <si>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</si>
  <si>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</si>
  <si>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</si>
  <si>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主食類</t>
    <phoneticPr fontId="3" type="noConversion"/>
  </si>
  <si>
    <t>醬燒豆腸</t>
  </si>
  <si>
    <t>豆腸 65g+ 紅蘿蔔切片 1g+ 生鮮木耳片 3g</t>
  </si>
  <si>
    <t>非基改豆干片 40g+ 芹菜切段 20g+ 素火腿片 5g+ 素肉絲 1g</t>
    <phoneticPr fontId="1" type="noConversion"/>
  </si>
  <si>
    <t>梅粉烤地瓜條</t>
  </si>
  <si>
    <t>地瓜大粗條 50g+ 白色梅子粉 2g</t>
    <phoneticPr fontId="1" type="noConversion"/>
  </si>
  <si>
    <t>絲瓜片 70g+ 薑絲 1g+ 大油圈(豆皮) 2g</t>
  </si>
  <si>
    <t>大白菜切段 70g+ 金針菇 5g+ 紅蘿蔔絲 2g+ 黑木耳絲 1g</t>
    <phoneticPr fontId="1" type="noConversion"/>
  </si>
  <si>
    <t>洋芋小丁 20g+ 三色豆 3g</t>
    <phoneticPr fontId="1" type="noConversion"/>
  </si>
  <si>
    <t>枸杞 1g+ 高麗菜切片 20g+ 薑片 2g+ 皮絲 10g</t>
    <phoneticPr fontId="1" type="noConversion"/>
  </si>
  <si>
    <t>蕃茄大丁 50g+ 大油圈(豆皮) 10g</t>
  </si>
  <si>
    <t>三色彩椒</t>
  </si>
  <si>
    <t>青椒絲 45g+ 紅甜椒絲 10g+ 黃甜椒絲 10g</t>
  </si>
  <si>
    <t>(三)</t>
    <phoneticPr fontId="1" type="noConversion"/>
  </si>
  <si>
    <t>香菇絲 2g+ 青豆仁 5g+ 洋地瓜切小丁 20g+ 非基改豆干丁 30g</t>
    <phoneticPr fontId="1" type="noConversion"/>
  </si>
  <si>
    <t>紅豆 20g+ 紫米 8g</t>
    <phoneticPr fontId="1" type="noConversion"/>
  </si>
  <si>
    <t>花生麵筋</t>
  </si>
  <si>
    <t>油泡 15g+ 水煮熟花生 10g+ 三色豆 5g</t>
    <phoneticPr fontId="1" type="noConversion"/>
  </si>
  <si>
    <t>紅蘿蔔絲 10g+ 洋芋粗條 40g</t>
    <phoneticPr fontId="1" type="noConversion"/>
  </si>
  <si>
    <t>紅蘿蔔絲 3g+ 寬冬粉 10g+ 高麗菜切片 40g+ 黑木耳絲 2g</t>
    <phoneticPr fontId="1" type="noConversion"/>
  </si>
  <si>
    <t>(四)</t>
    <phoneticPr fontId="1" type="noConversion"/>
  </si>
  <si>
    <t>非基改三角油豆腐 23g+ 紅蘿蔔中丁 10g+ 海帶結 20g</t>
    <phoneticPr fontId="1" type="noConversion"/>
  </si>
  <si>
    <t>黃芽三絲</t>
  </si>
  <si>
    <t>黃豆芽 40g+ 紅蘿蔔絲 5g+ 芹菜切段 10g</t>
  </si>
  <si>
    <t>紅蘿蔔絲 2g+ 有機空心菜 70g</t>
    <phoneticPr fontId="1" type="noConversion"/>
  </si>
  <si>
    <t>淡榨菜絲 20g+ 酸菜絲 5g+ 紅蘿蔔絲 5g</t>
    <phoneticPr fontId="1" type="noConversion"/>
  </si>
  <si>
    <t>非基改薄豆腐中丁 65g+ 三色豆5g+ 乾香菇絲1g</t>
    <phoneticPr fontId="1" type="noConversion"/>
  </si>
  <si>
    <t>大白菜切片段 30g+ 韓式泡菜 10g+ 韓式年糕 20g</t>
    <phoneticPr fontId="1" type="noConversion"/>
  </si>
  <si>
    <t>非基改百頁片 20g+ 紅蘿蔔切片 5g+ 杏鮑菇片 40g</t>
  </si>
  <si>
    <t>紅蘿蔔切片 5g+ 蒲瓜片 50g+ 生鮮香菇切片 5g+ 素羊肉 10g</t>
    <phoneticPr fontId="1" type="noConversion"/>
  </si>
  <si>
    <t>糖醋山藥</t>
  </si>
  <si>
    <t>山藥大丁 40g+ 黃甜椒大丁 10g+ 紅蘿蔔大丁 5g</t>
    <phoneticPr fontId="1" type="noConversion"/>
  </si>
  <si>
    <t>地瓜葉切段 70g+ 碎豆輪 2g</t>
    <phoneticPr fontId="1" type="noConversion"/>
  </si>
  <si>
    <t>筍片 20g+ 金針 1g+ 生鮮香菇切片 3g+ 香菜珠 1g</t>
    <phoneticPr fontId="1" type="noConversion"/>
  </si>
  <si>
    <t>-</t>
    <phoneticPr fontId="1" type="noConversion"/>
  </si>
  <si>
    <t>蕃茄大丁 20g+ 洋芋大丁 30g</t>
    <phoneticPr fontId="1" type="noConversion"/>
  </si>
  <si>
    <t>(一)</t>
    <phoneticPr fontId="1" type="noConversion"/>
  </si>
  <si>
    <t>黃秋葵 40g+ 白芝麻粒 1g</t>
    <phoneticPr fontId="1" type="noConversion"/>
  </si>
  <si>
    <t>油脂類</t>
    <phoneticPr fontId="3" type="noConversion"/>
  </si>
  <si>
    <t>-</t>
    <phoneticPr fontId="1" type="noConversion"/>
  </si>
  <si>
    <t>有機空心菜切段 70g+ 薑絲 1g</t>
  </si>
  <si>
    <t>絲瓜片 30g+ 大油圈(豆皮) 3g+ 薑絲 1g+ 枸杞 1g</t>
    <phoneticPr fontId="1" type="noConversion"/>
  </si>
  <si>
    <t>豆瓣蒸豆腐</t>
  </si>
  <si>
    <t>芋泥酥卷</t>
  </si>
  <si>
    <t>芋泥酥卷 30g</t>
    <phoneticPr fontId="1" type="noConversion"/>
  </si>
  <si>
    <t>毛豆仁 5g+ 酸菜絲 5g+ 紅蘿蔔小丁 5g+ 素肚切絲 45g</t>
    <phoneticPr fontId="1" type="noConversion"/>
  </si>
  <si>
    <t>水果類</t>
    <phoneticPr fontId="3" type="noConversion"/>
  </si>
  <si>
    <t>(二)</t>
    <phoneticPr fontId="1" type="noConversion"/>
  </si>
  <si>
    <t>生鮮木耳片 35g+ 白木耳 2g</t>
    <phoneticPr fontId="1" type="noConversion"/>
  </si>
  <si>
    <t>油脂類</t>
    <phoneticPr fontId="3" type="noConversion"/>
  </si>
  <si>
    <t>﹣</t>
    <phoneticPr fontId="3" type="noConversion"/>
  </si>
  <si>
    <t>總計</t>
    <phoneticPr fontId="3" type="noConversion"/>
  </si>
  <si>
    <t>青花菜 65g+ 紅蘿蔔絲 3g</t>
    <phoneticPr fontId="1" type="noConversion"/>
  </si>
  <si>
    <t>紅蘿蔔中丁 5g+ 芹菜珠 1g+ 青木瓜中丁 25g+ 素香菇貢丸 15g</t>
    <phoneticPr fontId="1" type="noConversion"/>
  </si>
  <si>
    <t>日期</t>
    <phoneticPr fontId="3" type="noConversion"/>
  </si>
  <si>
    <t>菜名</t>
    <phoneticPr fontId="3" type="noConversion"/>
  </si>
  <si>
    <t>材料(g)</t>
    <phoneticPr fontId="3" type="noConversion"/>
  </si>
  <si>
    <t>項目</t>
    <phoneticPr fontId="3" type="noConversion"/>
  </si>
  <si>
    <t>份數</t>
    <phoneticPr fontId="3" type="noConversion"/>
  </si>
  <si>
    <t>蛋白質</t>
    <phoneticPr fontId="3" type="noConversion"/>
  </si>
  <si>
    <t>脂肪</t>
    <phoneticPr fontId="3" type="noConversion"/>
  </si>
  <si>
    <t>醣類</t>
    <phoneticPr fontId="3" type="noConversion"/>
  </si>
  <si>
    <t>熱量</t>
    <phoneticPr fontId="3" type="noConversion"/>
  </si>
  <si>
    <t>主食類</t>
    <phoneticPr fontId="3" type="noConversion"/>
  </si>
  <si>
    <t>味噌燒百頁</t>
  </si>
  <si>
    <t>非基改百頁片 60g</t>
  </si>
  <si>
    <t>豆魚肉蛋類</t>
    <phoneticPr fontId="3" type="noConversion"/>
  </si>
  <si>
    <t>﹣</t>
    <phoneticPr fontId="3" type="noConversion"/>
  </si>
  <si>
    <t>海芽拌腐皮</t>
  </si>
  <si>
    <t>乾海帶芽 2g+ 大油圈(豆皮) 5g</t>
  </si>
  <si>
    <t>蔬菜類</t>
    <phoneticPr fontId="3" type="noConversion"/>
  </si>
  <si>
    <t>-</t>
    <phoneticPr fontId="1" type="noConversion"/>
  </si>
  <si>
    <t>(三)</t>
    <phoneticPr fontId="1" type="noConversion"/>
  </si>
  <si>
    <t>黑木耳絲 5g+ 紅蘿蔔絲 5g+ 豆芽菜 60g</t>
    <phoneticPr fontId="1" type="noConversion"/>
  </si>
  <si>
    <t>鮮蔬大瓜</t>
  </si>
  <si>
    <t>生鮮香菇切片 2g+ 紅蘿蔔切片 5g+ 大黃瓜片 60g</t>
  </si>
  <si>
    <t>香菇絲 1g+ 生鮮香菇切片 3g+ 薑片 1g+ 冬瓜大丁 25g</t>
    <phoneticPr fontId="1" type="noConversion"/>
  </si>
  <si>
    <t>非基改薄豆腐大丁 55g+ 筍片 10g+ 紅蘿蔔切片 3g</t>
    <phoneticPr fontId="1" type="noConversion"/>
  </si>
  <si>
    <t>紅蘿蔔中丁 10g+ 竹筍大丁 15g+ 生香菇小 5g+ 烤麩 30g</t>
    <phoneticPr fontId="1" type="noConversion"/>
  </si>
  <si>
    <t>鳳梨苦瓜</t>
  </si>
  <si>
    <t>蔭鳳梨醬 5g+ 苦瓜片 60g</t>
    <phoneticPr fontId="1" type="noConversion"/>
  </si>
  <si>
    <t>鮑魚菇片 3g+ 有機皺葉白菜 70g</t>
  </si>
  <si>
    <t>山藥湯</t>
  </si>
  <si>
    <t>山藥大丁 30g+ 枸杞 1g+ 生香菇小 5g</t>
    <phoneticPr fontId="1" type="noConversion"/>
  </si>
  <si>
    <t>小黃瓜 20g+ 油花生 5g+ 辣椒乾 1g+ 素雞切片 50g</t>
    <phoneticPr fontId="1" type="noConversion"/>
  </si>
  <si>
    <t>高麗菜切片 60g+ 黑木耳絲 1g+ 紅蘿蔔絲 2g+ 枸杞 1g</t>
    <phoneticPr fontId="1" type="noConversion"/>
  </si>
  <si>
    <t>西芹珍菇</t>
  </si>
  <si>
    <t>紅蘿蔔絲 2g+ 薑絲 1g+ 酸菜 20g+ 素肉絲 1g</t>
    <phoneticPr fontId="1" type="noConversion"/>
  </si>
  <si>
    <t>洋芋中丁 30g+ 紅蘿蔔中丁 5g+ 非基改豆干丁 30g</t>
    <phoneticPr fontId="1" type="noConversion"/>
  </si>
  <si>
    <t>紅燒烤麩</t>
    <phoneticPr fontId="1" type="noConversion"/>
  </si>
  <si>
    <t>海帶三絲</t>
    <phoneticPr fontId="1" type="noConversion"/>
  </si>
  <si>
    <t>螞蟻上樹</t>
    <phoneticPr fontId="1" type="noConversion"/>
  </si>
  <si>
    <t>泡菜年糕</t>
    <phoneticPr fontId="1" type="noConversion"/>
  </si>
  <si>
    <t>薑絲海茸</t>
    <phoneticPr fontId="1" type="noConversion"/>
  </si>
  <si>
    <t>海帶三絲</t>
    <phoneticPr fontId="1" type="noConversion"/>
  </si>
  <si>
    <t>絞肉 10g+ 冬粉 5g+ 黑木耳絲 1g+ 紅蘿蔔絲 2g+ 高麗菜切絲 25g</t>
    <phoneticPr fontId="1" type="noConversion"/>
  </si>
  <si>
    <t>公糧米 80g+ 紫米 20g</t>
    <phoneticPr fontId="1" type="noConversion"/>
  </si>
  <si>
    <t>公糧米 90g+ 糙米 20g</t>
    <phoneticPr fontId="1" type="noConversion"/>
  </si>
  <si>
    <t>螞蟻上樹</t>
    <phoneticPr fontId="1" type="noConversion"/>
  </si>
  <si>
    <t>海帶三絲</t>
    <phoneticPr fontId="1" type="noConversion"/>
  </si>
  <si>
    <t>薑絲海茸</t>
    <phoneticPr fontId="1" type="noConversion"/>
  </si>
  <si>
    <t>泡菜年糕</t>
    <phoneticPr fontId="1" type="noConversion"/>
  </si>
  <si>
    <t>海茸切段 60g+ 九層塔 1g+ 薑絲 1g</t>
    <phoneticPr fontId="1" type="noConversion"/>
  </si>
  <si>
    <t>海帶三絲</t>
    <phoneticPr fontId="1" type="noConversion"/>
  </si>
  <si>
    <t>螞蟻上樹</t>
    <phoneticPr fontId="1" type="noConversion"/>
  </si>
  <si>
    <t>非基改豆干丁 40g+ 紅蘿蔔小丁 5g+ 毛豆仁 10g</t>
    <phoneticPr fontId="1" type="noConversion"/>
  </si>
  <si>
    <r>
      <rPr>
        <sz val="20"/>
        <rFont val="標楷體"/>
        <family val="4"/>
        <charset val="136"/>
      </rPr>
      <t>勝騏食品工廠</t>
    </r>
    <r>
      <rPr>
        <sz val="18"/>
        <rFont val="標楷體"/>
        <family val="4"/>
        <charset val="136"/>
      </rPr>
      <t xml:space="preserve">-                             08.29~09.02食材表 </t>
    </r>
    <phoneticPr fontId="3" type="noConversion"/>
  </si>
  <si>
    <r>
      <rPr>
        <sz val="20"/>
        <rFont val="標楷體"/>
        <family val="4"/>
        <charset val="136"/>
      </rPr>
      <t>勝騏食品工廠</t>
    </r>
    <r>
      <rPr>
        <sz val="18"/>
        <rFont val="標楷體"/>
        <family val="4"/>
        <charset val="136"/>
      </rPr>
      <t xml:space="preserve">-                             09.05~09.10食材表 </t>
    </r>
    <phoneticPr fontId="3" type="noConversion"/>
  </si>
  <si>
    <t>公糧米 100g</t>
    <phoneticPr fontId="1" type="noConversion"/>
  </si>
  <si>
    <t>公糧米 80g+ 小米 20g</t>
    <phoneticPr fontId="1" type="noConversion"/>
  </si>
  <si>
    <t>香菇絲1g+ 粄條 120g+ 高麗菜切片 20g+ 黑木耳絲 1g+ 紅蘿蔔絲 2g</t>
    <phoneticPr fontId="1" type="noConversion"/>
  </si>
  <si>
    <t xml:space="preserve">勝騏食品工廠-08.29~09.02食材表(素) </t>
    <phoneticPr fontId="1" type="noConversion"/>
  </si>
  <si>
    <t>紅燒烤麩</t>
    <phoneticPr fontId="1" type="noConversion"/>
  </si>
  <si>
    <t>竹筍丁 10g+ 香菇絲 1g+ 紅蘿蔔小丁 5g+ 烤麩 20g</t>
    <phoneticPr fontId="1" type="noConversion"/>
  </si>
  <si>
    <t xml:space="preserve">勝騏食品工廠-09.05~09.10食材表(素) </t>
    <phoneticPr fontId="1" type="noConversion"/>
  </si>
  <si>
    <t xml:space="preserve">勝騏食品工廠-09.12~09.14食材表(素) </t>
    <phoneticPr fontId="1" type="noConversion"/>
  </si>
  <si>
    <t xml:space="preserve">勝騏食品工廠-09.19~09.23食材表(素) </t>
    <phoneticPr fontId="1" type="noConversion"/>
  </si>
  <si>
    <t xml:space="preserve">勝騏食品工廠-09.26~09.30食材表(素) </t>
    <phoneticPr fontId="1" type="noConversion"/>
  </si>
  <si>
    <t>紅蘿蔔切片 2g+ 生鮮香菇切絲 5g+ 大白菜切段 50g+ 油泡 10g</t>
    <phoneticPr fontId="1" type="noConversion"/>
  </si>
  <si>
    <t>冬瓜中丁 40g+ 薑絲 1g+ 紅蘿蔔中丁 5g+ 生鮮香菇切段 5g+ 非基改三角油豆腐 20g</t>
    <phoneticPr fontId="1" type="noConversion"/>
  </si>
  <si>
    <t>蒲瓜丁 25g+ 薑片 1g+ 香菇絲 1g</t>
    <phoneticPr fontId="1" type="noConversion"/>
  </si>
  <si>
    <t>紅蘿蔔切片 3g+ 黃甜椒片 10g+ 蒟蒻白肚 5g+ 青椒片 10g</t>
    <phoneticPr fontId="1" type="noConversion"/>
  </si>
  <si>
    <t>公糧米 80g+ 糙米 20g</t>
    <phoneticPr fontId="1" type="noConversion"/>
  </si>
  <si>
    <t>青花菜 30g+ 白花菜 30g+ 紅蘿蔔切片 5g</t>
    <phoneticPr fontId="1" type="noConversion"/>
  </si>
  <si>
    <t>海帶絲 10g+ 非基改豆干絲 10g+ 紅蘿蔔絲 5g+ 芹菜切段 5g</t>
    <phoneticPr fontId="1" type="noConversion"/>
  </si>
  <si>
    <t>公糧米 70g+ 糙米 20g</t>
    <phoneticPr fontId="1" type="noConversion"/>
  </si>
  <si>
    <t>大白菜切片段 40g+ 韓式年糕 15g+ 紅蘿蔔絲 5g</t>
    <phoneticPr fontId="1" type="noConversion"/>
  </si>
  <si>
    <t>公糧米 80g+ 紫米 20g</t>
    <phoneticPr fontId="1" type="noConversion"/>
  </si>
  <si>
    <t>素絞肉 1g+ 冬粉 5g+ 黑木耳絲 1g+ 紅蘿蔔絲 3g+ 高麗菜切片 20g</t>
    <phoneticPr fontId="1" type="noConversion"/>
  </si>
  <si>
    <t>白蘿蔔中丁 5g+ 非基改黑豆干 40g+ 紅蘿蔔中丁 5g+ 生香菇小 5g</t>
    <phoneticPr fontId="1" type="noConversion"/>
  </si>
  <si>
    <t>豆芽菜 35g+ 非基改炸豆包(切絲) 15g+ 黑木耳絲 2g+ 紅蘿蔔絲 2g</t>
    <phoneticPr fontId="1" type="noConversion"/>
  </si>
  <si>
    <t>枸杞 1g+ 當歸  1g+ 山藥大丁 50g</t>
    <phoneticPr fontId="1" type="noConversion"/>
  </si>
  <si>
    <t>公糧米 70g+ 紫米 20g</t>
    <phoneticPr fontId="1" type="noConversion"/>
  </si>
  <si>
    <t>青江菜切段 70g+ 紅蘿蔔絲 3g</t>
    <phoneticPr fontId="1" type="noConversion"/>
  </si>
  <si>
    <t>生鮮木耳片 40g+ 鳳梨角 20g</t>
    <phoneticPr fontId="1" type="noConversion"/>
  </si>
  <si>
    <t>高麗菜切片 20g+ 薑片 2g+ 麵腸段 35g</t>
    <phoneticPr fontId="1" type="noConversion"/>
  </si>
  <si>
    <t>三色豆 5g+ 高麗菜切絲 30g+公糧米80g</t>
    <phoneticPr fontId="1" type="noConversion"/>
  </si>
  <si>
    <t>素絞肉 2g+ 非基改薄豆腐中丁 60g</t>
    <phoneticPr fontId="1" type="noConversion"/>
  </si>
  <si>
    <t>公糧米 70g+ 燕麥粒 20g</t>
    <phoneticPr fontId="1" type="noConversion"/>
  </si>
  <si>
    <t>公糧米 80g+ 五穀米 20g</t>
    <phoneticPr fontId="1" type="noConversion"/>
  </si>
  <si>
    <t>公糧米 90g</t>
    <phoneticPr fontId="1" type="noConversion"/>
  </si>
  <si>
    <t>公糧米 80g+ 地瓜小丁 20g</t>
    <phoneticPr fontId="1" type="noConversion"/>
  </si>
  <si>
    <t>豆芽菜 45g+ 黑木耳絲 2g+ 紅蘿蔔絲 2g</t>
    <phoneticPr fontId="1" type="noConversion"/>
  </si>
  <si>
    <t>香菇絲 2g+ 大白菜切片 50g+ 大油圈(豆皮) 5g+ 紅蘿蔔絲 2g+ 黑木耳絲 1g</t>
    <phoneticPr fontId="1" type="noConversion"/>
  </si>
  <si>
    <t>素火腿片 25g+ 小黃瓜片 30g</t>
    <phoneticPr fontId="1" type="noConversion"/>
  </si>
  <si>
    <t>素肚切絲 30g+ 當歸中藥包 1g+ 杏鮑菇中丁 20g+ 紅棗 2g+ 枸杞 1g+ 薑片 1g</t>
    <phoneticPr fontId="1" type="noConversion"/>
  </si>
  <si>
    <t>公糧米 70g+ 蕎麥 20g</t>
    <phoneticPr fontId="1" type="noConversion"/>
  </si>
  <si>
    <t>三色豆 5g+ 高麗菜切絲 20g+公糧米 80g</t>
    <phoneticPr fontId="1" type="noConversion"/>
  </si>
  <si>
    <t>冬瓜大丁 60g+ 玉米筍 5g+ 薑片 1g+ 素香菇貢丸 5g+ 紅蘿蔔中丁 5g</t>
    <phoneticPr fontId="1" type="noConversion"/>
  </si>
  <si>
    <t>公糧米 80g+ 南瓜小丁 20g</t>
    <phoneticPr fontId="1" type="noConversion"/>
  </si>
  <si>
    <t>公糧米90g</t>
    <phoneticPr fontId="1" type="noConversion"/>
  </si>
  <si>
    <t>白蘿蔔中丁 5g+ 非基改黑豆干 40g+ 紅蘿蔔中丁 5g</t>
    <phoneticPr fontId="1" type="noConversion"/>
  </si>
  <si>
    <t>九層塔 1g+ 薑片 1g+ 麵腸片 50g+ 杏鮑菇中丁 5g</t>
    <phoneticPr fontId="1" type="noConversion"/>
  </si>
  <si>
    <t>南瓜大丁 50g+ 椰漿 5g</t>
    <phoneticPr fontId="1" type="noConversion"/>
  </si>
  <si>
    <t>薑絲 1g+ 非基改薄豆腐大丁 60g</t>
    <phoneticPr fontId="1" type="noConversion"/>
  </si>
  <si>
    <t>小烏龍 140g+ 黑木耳絲 1g+ 紅蘿蔔絲 3g+ 高麗菜切片 20g</t>
    <phoneticPr fontId="1" type="noConversion"/>
  </si>
  <si>
    <t>公糧米 80g+糙米 20g</t>
    <phoneticPr fontId="1" type="noConversion"/>
  </si>
  <si>
    <t>素腰花 50g+ 老薑片 1g+ 九層塔 1g</t>
    <phoneticPr fontId="1" type="noConversion"/>
  </si>
  <si>
    <t>迷你豆輪 20g+ 紅蘿蔔中丁 10g+ 白蘿蔔中丁 20g</t>
    <phoneticPr fontId="1" type="noConversion"/>
  </si>
  <si>
    <t>西芹片 25g+ 秀珍菇 10g+ 紅蘿蔔切片 5g+ 黃甜椒片 5g</t>
    <phoneticPr fontId="1" type="noConversion"/>
  </si>
  <si>
    <t>油菜切段 65g+ 紅蘿蔔切片 5g</t>
    <phoneticPr fontId="1" type="noConversion"/>
  </si>
  <si>
    <t>福菜絲 5g+ 筍干 40g</t>
    <phoneticPr fontId="1" type="noConversion"/>
  </si>
  <si>
    <t>沙茶魷魚羹</t>
    <phoneticPr fontId="1" type="noConversion"/>
  </si>
  <si>
    <t>玉米雞茸</t>
    <phoneticPr fontId="1" type="noConversion"/>
  </si>
  <si>
    <t>紫菜小魚湯</t>
    <phoneticPr fontId="3" type="noConversion"/>
  </si>
  <si>
    <t>洋蔥炒肉絲</t>
    <phoneticPr fontId="1" type="noConversion"/>
  </si>
  <si>
    <t>脆炒豆薯</t>
    <phoneticPr fontId="1" type="noConversion"/>
  </si>
  <si>
    <t>綜合滷味</t>
    <phoneticPr fontId="1" type="noConversion"/>
  </si>
  <si>
    <t>沙茶魷魚羹</t>
    <phoneticPr fontId="1" type="noConversion"/>
  </si>
  <si>
    <t>玉米雞茸</t>
    <phoneticPr fontId="1" type="noConversion"/>
  </si>
  <si>
    <t>雞胸丁 15g+ 非基改玉米粒 35g+ 三色豆 20g+ 青蔥珠 1g</t>
    <phoneticPr fontId="1" type="noConversion"/>
  </si>
  <si>
    <t>秀珍菇 10g+ 魷魚翅 10g+ 大白菜切段 60g+ 香菜珠 1g+ 黑木耳絲 1g+ 紅蘿蔔絲 2g</t>
    <phoneticPr fontId="1" type="noConversion"/>
  </si>
  <si>
    <t>素絲長豆</t>
    <phoneticPr fontId="3" type="noConversion"/>
  </si>
  <si>
    <t>脆炒豆薯</t>
    <phoneticPr fontId="1" type="noConversion"/>
  </si>
  <si>
    <t>綜合滷味</t>
    <phoneticPr fontId="1" type="noConversion"/>
  </si>
  <si>
    <t>沙茶魷魚羹</t>
    <phoneticPr fontId="1" type="noConversion"/>
  </si>
  <si>
    <t>素雞玉米</t>
    <phoneticPr fontId="1" type="noConversion"/>
  </si>
  <si>
    <t>素雞切丁 10g+ 青豆仁 5g+ 非基改玉米粒 50g</t>
    <phoneticPr fontId="1" type="noConversion"/>
  </si>
  <si>
    <t>金針菇 10g+ 筍絲 40g+ 香菜珠 1g+蒟蒻紅魷魚10g</t>
    <phoneticPr fontId="1" type="noConversion"/>
  </si>
  <si>
    <t>洋蔥炒肉絲</t>
    <phoneticPr fontId="1" type="noConversion"/>
  </si>
  <si>
    <t>洋蔥絲 60g+ 肉絲 20g+ 紅蘿蔔絲 5g</t>
    <phoneticPr fontId="1" type="noConversion"/>
  </si>
  <si>
    <t>洋地瓜切條 50g+ 黑木耳絲 10g+ 豬柳 5g</t>
    <phoneticPr fontId="1" type="noConversion"/>
  </si>
  <si>
    <t>素絲長豆</t>
    <phoneticPr fontId="1" type="noConversion"/>
  </si>
  <si>
    <t>長豆切段 50g+ 素肉絲 2g</t>
    <phoneticPr fontId="1" type="noConversion"/>
  </si>
  <si>
    <t>素肉片 2g+ 洋地瓜片 50g+ 紅蘿蔔切片 5g</t>
    <phoneticPr fontId="1" type="noConversion"/>
  </si>
  <si>
    <t>素甜不辣條 10g+ 紅蘿蔔中丁 5g+ 酸菜絲 5g+ 非基改豆干丁 30g+ 非基改玉米段 15g</t>
    <phoneticPr fontId="1" type="noConversion"/>
  </si>
  <si>
    <t>有機皺葉白菜 100g+ 蒜碎 1g+ 鮑魚菇片 5g</t>
    <phoneticPr fontId="1" type="noConversion"/>
  </si>
  <si>
    <t>紅蘿蔔中丁 10g+ 小甜不辣條 10g+ 酸菜絲 5g+ 非基改豆干丁 30g+ 非基改玉米段 15g</t>
    <phoneticPr fontId="1" type="noConversion"/>
  </si>
  <si>
    <t>油麵 220g+ 紅蘿蔔小丁 5g+ 非基改豆干丁 10g+ 三色豆10g</t>
    <phoneticPr fontId="1" type="noConversion"/>
  </si>
  <si>
    <t>臺中市北屯區建功國小      105年09月份菜單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</si>
</sst>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쐀"/>
    <numFmt numFmtId="177" formatCode="0.0%"/>
    <numFmt numFmtId="178" formatCode="m/d;@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3"/>
      <name val="華康少女文字W7(P)"/>
      <family val="1"/>
      <charset val="136"/>
    </font>
    <font>
      <sz val="12"/>
      <color indexed="17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20"/>
      <name val="標楷體"/>
      <family val="4"/>
      <charset val="136"/>
    </font>
    <font>
      <sz val="12"/>
      <name val="Wingdings 3"/>
      <family val="1"/>
      <charset val="2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b/>
      <sz val="11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sz val="20"/>
      <name val="新細明體"/>
      <family val="1"/>
      <charset val="136"/>
    </font>
    <font>
      <sz val="10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b/>
      <sz val="10"/>
      <name val="標楷體"/>
      <family val="4"/>
      <charset val="136"/>
    </font>
    <font>
      <sz val="10.5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5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0" borderId="22" applyNumberFormat="0" applyFill="0" applyAlignment="0" applyProtection="0"/>
    <xf numFmtId="0" fontId="9" fillId="5" borderId="7" applyNumberFormat="0" applyAlignment="0" applyProtection="0"/>
    <xf numFmtId="0" fontId="2" fillId="6" borderId="23" applyNumberFormat="0" applyAlignment="0" applyProtection="0"/>
    <xf numFmtId="0" fontId="10" fillId="0" borderId="24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7" applyNumberFormat="0" applyAlignment="0" applyProtection="0"/>
    <xf numFmtId="0" fontId="13" fillId="5" borderId="25" applyNumberFormat="0" applyAlignment="0" applyProtection="0"/>
    <xf numFmtId="0" fontId="14" fillId="8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1" applyFont="1" applyFill="1">
      <alignment vertical="center"/>
    </xf>
    <xf numFmtId="0" fontId="5" fillId="2" borderId="0" xfId="1" applyFont="1" applyFill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Border="1">
      <alignment vertical="center"/>
    </xf>
    <xf numFmtId="177" fontId="5" fillId="0" borderId="0" xfId="1" applyNumberFormat="1" applyFont="1" applyFill="1">
      <alignment vertical="center"/>
    </xf>
    <xf numFmtId="0" fontId="2" fillId="0" borderId="0" xfId="1" applyFont="1">
      <alignment vertical="center"/>
    </xf>
    <xf numFmtId="0" fontId="4" fillId="0" borderId="27" xfId="0" applyFont="1" applyBorder="1" applyAlignment="1">
      <alignment horizontal="center"/>
    </xf>
    <xf numFmtId="0" fontId="18" fillId="3" borderId="1" xfId="1" applyFont="1" applyFill="1" applyBorder="1" applyAlignment="1">
      <alignment horizontal="center" vertical="center"/>
    </xf>
    <xf numFmtId="0" fontId="19" fillId="3" borderId="29" xfId="1" applyFont="1" applyFill="1" applyBorder="1" applyAlignment="1">
      <alignment horizontal="center" vertical="center"/>
    </xf>
    <xf numFmtId="0" fontId="19" fillId="3" borderId="31" xfId="1" applyFont="1" applyFill="1" applyBorder="1" applyAlignment="1">
      <alignment horizontal="center" vertical="center"/>
    </xf>
    <xf numFmtId="0" fontId="20" fillId="3" borderId="33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18" fillId="0" borderId="9" xfId="1" applyFont="1" applyFill="1" applyBorder="1" applyAlignment="1">
      <alignment horizontal="center" vertical="center"/>
    </xf>
    <xf numFmtId="0" fontId="4" fillId="0" borderId="10" xfId="3" applyFont="1" applyBorder="1" applyAlignment="1">
      <alignment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21" fillId="0" borderId="13" xfId="1" applyFont="1" applyFill="1" applyBorder="1" applyAlignment="1">
      <alignment horizontal="center" vertical="center"/>
    </xf>
    <xf numFmtId="0" fontId="18" fillId="0" borderId="10" xfId="1" applyNumberFormat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176" fontId="18" fillId="0" borderId="14" xfId="1" applyNumberFormat="1" applyFont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vertical="center" wrapText="1"/>
    </xf>
    <xf numFmtId="0" fontId="18" fillId="0" borderId="16" xfId="1" applyFont="1" applyFill="1" applyBorder="1" applyAlignment="1">
      <alignment horizontal="center" vertical="center"/>
    </xf>
    <xf numFmtId="0" fontId="18" fillId="0" borderId="17" xfId="1" applyNumberFormat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176" fontId="18" fillId="0" borderId="18" xfId="1" applyNumberFormat="1" applyFont="1" applyBorder="1" applyAlignment="1">
      <alignment horizontal="center" vertical="center"/>
    </xf>
    <xf numFmtId="0" fontId="19" fillId="3" borderId="2" xfId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/>
    </xf>
    <xf numFmtId="0" fontId="20" fillId="3" borderId="4" xfId="1" applyFont="1" applyFill="1" applyBorder="1" applyAlignment="1">
      <alignment horizontal="center" vertical="center"/>
    </xf>
    <xf numFmtId="0" fontId="20" fillId="3" borderId="5" xfId="1" applyFont="1" applyFill="1" applyBorder="1" applyAlignment="1">
      <alignment horizontal="center" vertical="center"/>
    </xf>
    <xf numFmtId="0" fontId="20" fillId="3" borderId="6" xfId="1" applyFont="1" applyFill="1" applyBorder="1" applyAlignment="1">
      <alignment horizontal="center" vertical="center"/>
    </xf>
    <xf numFmtId="0" fontId="20" fillId="0" borderId="0" xfId="1" applyFont="1" applyBorder="1">
      <alignment vertical="center"/>
    </xf>
    <xf numFmtId="0" fontId="4" fillId="0" borderId="0" xfId="1" applyFont="1">
      <alignment vertical="center"/>
    </xf>
    <xf numFmtId="0" fontId="22" fillId="0" borderId="0" xfId="1" applyFont="1" applyBorder="1">
      <alignment vertical="center"/>
    </xf>
    <xf numFmtId="0" fontId="4" fillId="0" borderId="29" xfId="0" applyFont="1" applyBorder="1" applyAlignment="1">
      <alignment horizontal="center"/>
    </xf>
    <xf numFmtId="0" fontId="18" fillId="0" borderId="11" xfId="0" applyFont="1" applyBorder="1" applyAlignment="1">
      <alignment vertical="center" wrapText="1"/>
    </xf>
    <xf numFmtId="0" fontId="2" fillId="0" borderId="0" xfId="3" applyAlignment="1">
      <alignment horizontal="center"/>
    </xf>
    <xf numFmtId="0" fontId="2" fillId="0" borderId="0" xfId="3"/>
    <xf numFmtId="0" fontId="23" fillId="0" borderId="30" xfId="3" applyFont="1" applyBorder="1" applyAlignment="1"/>
    <xf numFmtId="0" fontId="23" fillId="0" borderId="0" xfId="3" applyFont="1" applyBorder="1" applyAlignment="1"/>
    <xf numFmtId="0" fontId="7" fillId="0" borderId="35" xfId="3" applyFont="1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2" fillId="0" borderId="36" xfId="3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24" fillId="0" borderId="0" xfId="3" applyFont="1" applyBorder="1" applyAlignment="1">
      <alignment horizontal="center" wrapText="1"/>
    </xf>
    <xf numFmtId="0" fontId="2" fillId="0" borderId="26" xfId="3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6" xfId="3" applyFont="1" applyBorder="1" applyAlignment="1">
      <alignment horizontal="center"/>
    </xf>
    <xf numFmtId="0" fontId="2" fillId="0" borderId="27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40" xfId="3" applyFont="1" applyBorder="1" applyAlignment="1">
      <alignment horizontal="center"/>
    </xf>
    <xf numFmtId="0" fontId="2" fillId="0" borderId="41" xfId="3" applyFont="1" applyBorder="1" applyAlignment="1">
      <alignment horizontal="center"/>
    </xf>
    <xf numFmtId="0" fontId="2" fillId="0" borderId="39" xfId="3" applyFont="1" applyBorder="1" applyAlignment="1">
      <alignment horizontal="center"/>
    </xf>
    <xf numFmtId="0" fontId="2" fillId="0" borderId="28" xfId="3" applyBorder="1" applyAlignment="1">
      <alignment horizontal="center" wrapText="1"/>
    </xf>
    <xf numFmtId="0" fontId="2" fillId="0" borderId="37" xfId="3" applyBorder="1" applyAlignment="1">
      <alignment horizontal="center" vertical="center"/>
    </xf>
    <xf numFmtId="0" fontId="2" fillId="0" borderId="29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3" fillId="0" borderId="0" xfId="3" applyFont="1" applyAlignment="1"/>
    <xf numFmtId="0" fontId="2" fillId="9" borderId="0" xfId="3" applyFont="1" applyFill="1" applyBorder="1" applyAlignment="1">
      <alignment horizontal="center"/>
    </xf>
    <xf numFmtId="0" fontId="2" fillId="9" borderId="27" xfId="3" applyFont="1" applyFill="1" applyBorder="1" applyAlignment="1">
      <alignment horizontal="center"/>
    </xf>
    <xf numFmtId="0" fontId="18" fillId="0" borderId="32" xfId="1" applyFont="1" applyBorder="1" applyAlignment="1">
      <alignment horizontal="center" vertical="center"/>
    </xf>
    <xf numFmtId="0" fontId="2" fillId="0" borderId="43" xfId="3" applyFont="1" applyBorder="1" applyAlignment="1">
      <alignment horizontal="center"/>
    </xf>
    <xf numFmtId="0" fontId="2" fillId="0" borderId="44" xfId="3" applyFont="1" applyBorder="1" applyAlignment="1">
      <alignment horizontal="center"/>
    </xf>
    <xf numFmtId="0" fontId="2" fillId="0" borderId="30" xfId="3" applyFont="1" applyBorder="1" applyAlignment="1">
      <alignment horizontal="center"/>
    </xf>
    <xf numFmtId="0" fontId="28" fillId="0" borderId="0" xfId="0" applyFont="1">
      <alignment vertical="center"/>
    </xf>
    <xf numFmtId="0" fontId="27" fillId="3" borderId="46" xfId="1" applyFont="1" applyFill="1" applyBorder="1" applyAlignment="1">
      <alignment horizontal="center" vertical="center"/>
    </xf>
    <xf numFmtId="0" fontId="27" fillId="3" borderId="8" xfId="1" applyFont="1" applyFill="1" applyBorder="1" applyAlignment="1">
      <alignment horizontal="center" vertical="center"/>
    </xf>
    <xf numFmtId="0" fontId="29" fillId="3" borderId="8" xfId="1" applyFont="1" applyFill="1" applyBorder="1" applyAlignment="1">
      <alignment horizontal="center" vertical="center"/>
    </xf>
    <xf numFmtId="0" fontId="29" fillId="3" borderId="47" xfId="1" applyFont="1" applyFill="1" applyBorder="1" applyAlignment="1">
      <alignment horizontal="center" vertical="center"/>
    </xf>
    <xf numFmtId="0" fontId="27" fillId="0" borderId="32" xfId="1" applyFont="1" applyFill="1" applyBorder="1" applyAlignment="1">
      <alignment horizontal="center" vertical="center"/>
    </xf>
    <xf numFmtId="0" fontId="27" fillId="0" borderId="32" xfId="3" applyFont="1" applyBorder="1" applyAlignment="1">
      <alignment vertical="center"/>
    </xf>
    <xf numFmtId="0" fontId="18" fillId="0" borderId="32" xfId="1" applyNumberFormat="1" applyFont="1" applyBorder="1" applyAlignment="1">
      <alignment horizontal="center" vertical="center"/>
    </xf>
    <xf numFmtId="0" fontId="27" fillId="0" borderId="32" xfId="1" applyNumberFormat="1" applyFont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27" fillId="0" borderId="32" xfId="0" applyFont="1" applyBorder="1">
      <alignment vertical="center"/>
    </xf>
    <xf numFmtId="0" fontId="27" fillId="0" borderId="14" xfId="0" applyFont="1" applyBorder="1">
      <alignment vertical="center"/>
    </xf>
    <xf numFmtId="0" fontId="27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29" fillId="0" borderId="0" xfId="1" applyFont="1" applyBorder="1">
      <alignment vertical="center"/>
    </xf>
    <xf numFmtId="0" fontId="27" fillId="0" borderId="0" xfId="0" applyFont="1">
      <alignment vertical="center"/>
    </xf>
    <xf numFmtId="0" fontId="27" fillId="0" borderId="0" xfId="1" applyFont="1">
      <alignment vertical="center"/>
    </xf>
    <xf numFmtId="0" fontId="30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shrinkToFit="1"/>
    </xf>
    <xf numFmtId="0" fontId="27" fillId="0" borderId="17" xfId="0" applyFont="1" applyBorder="1" applyAlignment="1">
      <alignment vertical="center" wrapText="1"/>
    </xf>
    <xf numFmtId="0" fontId="2" fillId="0" borderId="28" xfId="3" applyBorder="1" applyAlignment="1">
      <alignment horizontal="center" wrapText="1"/>
    </xf>
    <xf numFmtId="0" fontId="2" fillId="0" borderId="37" xfId="3" applyBorder="1" applyAlignment="1">
      <alignment horizontal="center"/>
    </xf>
    <xf numFmtId="0" fontId="23" fillId="0" borderId="30" xfId="3" applyFont="1" applyBorder="1" applyAlignment="1">
      <alignment horizontal="center"/>
    </xf>
    <xf numFmtId="0" fontId="2" fillId="0" borderId="38" xfId="3" applyBorder="1" applyAlignment="1">
      <alignment horizontal="center" vertical="center" wrapText="1"/>
    </xf>
    <xf numFmtId="0" fontId="2" fillId="0" borderId="28" xfId="3" applyBorder="1" applyAlignment="1">
      <alignment horizontal="center" vertical="center"/>
    </xf>
    <xf numFmtId="0" fontId="25" fillId="0" borderId="0" xfId="3" applyFont="1" applyAlignment="1">
      <alignment horizontal="right"/>
    </xf>
    <xf numFmtId="0" fontId="2" fillId="0" borderId="37" xfId="3" applyBorder="1" applyAlignment="1">
      <alignment horizontal="center" vertical="center"/>
    </xf>
    <xf numFmtId="0" fontId="2" fillId="0" borderId="38" xfId="3" applyBorder="1" applyAlignment="1">
      <alignment horizontal="center" wrapText="1"/>
    </xf>
    <xf numFmtId="0" fontId="2" fillId="0" borderId="1" xfId="3" applyBorder="1" applyAlignment="1">
      <alignment horizontal="center"/>
    </xf>
    <xf numFmtId="0" fontId="15" fillId="0" borderId="42" xfId="3" applyFont="1" applyBorder="1" applyAlignment="1">
      <alignment horizontal="right"/>
    </xf>
    <xf numFmtId="178" fontId="4" fillId="0" borderId="19" xfId="3" applyNumberFormat="1" applyFont="1" applyBorder="1" applyAlignment="1">
      <alignment horizontal="center" wrapText="1"/>
    </xf>
    <xf numFmtId="178" fontId="4" fillId="0" borderId="20" xfId="3" applyNumberFormat="1" applyFont="1" applyBorder="1" applyAlignment="1">
      <alignment horizontal="center" wrapText="1"/>
    </xf>
    <xf numFmtId="0" fontId="4" fillId="0" borderId="20" xfId="3" applyFont="1" applyBorder="1" applyAlignment="1">
      <alignment horizontal="center" vertical="top"/>
    </xf>
    <xf numFmtId="0" fontId="4" fillId="0" borderId="21" xfId="3" applyFont="1" applyBorder="1" applyAlignment="1">
      <alignment horizontal="center" vertical="top"/>
    </xf>
    <xf numFmtId="0" fontId="17" fillId="0" borderId="32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left" vertical="center" wrapText="1"/>
    </xf>
    <xf numFmtId="0" fontId="4" fillId="0" borderId="32" xfId="1" applyFont="1" applyBorder="1" applyAlignment="1">
      <alignment horizontal="left" vertical="center"/>
    </xf>
    <xf numFmtId="0" fontId="18" fillId="0" borderId="32" xfId="1" applyFont="1" applyBorder="1" applyAlignment="1">
      <alignment horizontal="center" vertical="center"/>
    </xf>
    <xf numFmtId="178" fontId="27" fillId="0" borderId="48" xfId="2" applyNumberFormat="1" applyFont="1" applyFill="1" applyBorder="1" applyAlignment="1">
      <alignment horizontal="center" wrapText="1"/>
    </xf>
    <xf numFmtId="178" fontId="27" fillId="0" borderId="20" xfId="2" applyNumberFormat="1" applyFont="1" applyFill="1" applyBorder="1" applyAlignment="1">
      <alignment horizontal="center" wrapText="1"/>
    </xf>
    <xf numFmtId="0" fontId="26" fillId="0" borderId="32" xfId="1" applyFont="1" applyBorder="1" applyAlignment="1">
      <alignment horizontal="center" vertical="center" wrapText="1"/>
    </xf>
    <xf numFmtId="0" fontId="26" fillId="0" borderId="45" xfId="1" applyFont="1" applyBorder="1" applyAlignment="1">
      <alignment horizontal="center" vertical="center" wrapText="1"/>
    </xf>
    <xf numFmtId="0" fontId="27" fillId="0" borderId="32" xfId="1" applyFont="1" applyBorder="1" applyAlignment="1">
      <alignment horizontal="center" vertical="center"/>
    </xf>
    <xf numFmtId="0" fontId="27" fillId="0" borderId="45" xfId="1" applyFont="1" applyBorder="1" applyAlignment="1">
      <alignment horizontal="center" vertical="center"/>
    </xf>
    <xf numFmtId="0" fontId="27" fillId="0" borderId="20" xfId="2" applyFont="1" applyFill="1" applyBorder="1" applyAlignment="1">
      <alignment horizontal="center" vertical="top" wrapText="1"/>
    </xf>
    <xf numFmtId="0" fontId="27" fillId="0" borderId="21" xfId="2" applyFont="1" applyFill="1" applyBorder="1" applyAlignment="1">
      <alignment horizontal="center" vertical="top" wrapText="1"/>
    </xf>
    <xf numFmtId="178" fontId="27" fillId="0" borderId="19" xfId="2" applyNumberFormat="1" applyFont="1" applyFill="1" applyBorder="1" applyAlignment="1">
      <alignment horizontal="center" wrapText="1"/>
    </xf>
  </cellXfs>
  <cellStyles count="13">
    <cellStyle name="一般" xfId="0" builtinId="0"/>
    <cellStyle name="一般 2" xfId="1"/>
    <cellStyle name="一般 2 2" xfId="3"/>
    <cellStyle name="一般 3" xfId="4"/>
    <cellStyle name="合計 2" xfId="5"/>
    <cellStyle name="好_101.08-09東中菜單營養分析(修正)" xfId="2"/>
    <cellStyle name="計算方式 2" xfId="6"/>
    <cellStyle name="備註 2" xfId="7"/>
    <cellStyle name="標題 1 1" xfId="8"/>
    <cellStyle name="標題 5" xfId="9"/>
    <cellStyle name="輸入 2" xfId="10"/>
    <cellStyle name="輸出 2" xfId="11"/>
    <cellStyle name="壞_101.08-09東中菜單營養分析(修正)" xfId="12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171450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404521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2</xdr:row>
      <xdr:rowOff>85725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3</xdr:row>
      <xdr:rowOff>104775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171450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404521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750" cy="623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171450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404521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750" cy="623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171450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404521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750" cy="623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171450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1750</xdr:colOff>
      <xdr:row>1</xdr:row>
      <xdr:rowOff>404521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750" cy="623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2</xdr:row>
      <xdr:rowOff>85725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3</xdr:row>
      <xdr:rowOff>104775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2</xdr:row>
      <xdr:rowOff>85725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3</xdr:row>
      <xdr:rowOff>104775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2</xdr:row>
      <xdr:rowOff>85725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3</xdr:row>
      <xdr:rowOff>104775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2</xdr:row>
      <xdr:rowOff>85725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1</xdr:col>
      <xdr:colOff>2060</xdr:colOff>
      <xdr:row>3</xdr:row>
      <xdr:rowOff>104775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06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abSelected="1" zoomScaleNormal="100" workbookViewId="0">
      <selection activeCell="F13" sqref="F13"/>
    </sheetView>
  </sheetViews>
  <sheetFormatPr defaultRowHeight="16.2"/>
  <cols>
    <col min="1" max="1" width="2.109375" style="47" customWidth="1"/>
    <col min="2" max="2" width="19.33203125" style="46" hidden="1" customWidth="1"/>
    <col min="3" max="7" width="19.33203125" style="46" customWidth="1"/>
    <col min="8" max="8" width="17.6640625" style="46" customWidth="1"/>
    <col min="9" max="9" width="10.6640625" style="46" customWidth="1"/>
    <col min="10" max="10" width="9.6640625" style="46" customWidth="1"/>
    <col min="11" max="11" width="5.33203125" style="47" customWidth="1"/>
    <col min="12" max="12" width="6.109375" style="47" customWidth="1"/>
    <col min="13" max="13" width="5.33203125" style="47" customWidth="1"/>
    <col min="14" max="14" width="7" style="47" customWidth="1"/>
    <col min="15" max="256" width="9" style="47"/>
    <col min="257" max="257" width="2.109375" style="47" customWidth="1"/>
    <col min="258" max="258" width="0" style="47" hidden="1" customWidth="1"/>
    <col min="259" max="263" width="19.33203125" style="47" customWidth="1"/>
    <col min="264" max="265" width="10.6640625" style="47" customWidth="1"/>
    <col min="266" max="266" width="9.6640625" style="47" customWidth="1"/>
    <col min="267" max="267" width="5.33203125" style="47" customWidth="1"/>
    <col min="268" max="268" width="6.109375" style="47" customWidth="1"/>
    <col min="269" max="269" width="5.33203125" style="47" customWidth="1"/>
    <col min="270" max="270" width="7" style="47" customWidth="1"/>
    <col min="271" max="512" width="9" style="47"/>
    <col min="513" max="513" width="2.109375" style="47" customWidth="1"/>
    <col min="514" max="514" width="0" style="47" hidden="1" customWidth="1"/>
    <col min="515" max="519" width="19.33203125" style="47" customWidth="1"/>
    <col min="520" max="521" width="10.6640625" style="47" customWidth="1"/>
    <col min="522" max="522" width="9.6640625" style="47" customWidth="1"/>
    <col min="523" max="523" width="5.33203125" style="47" customWidth="1"/>
    <col min="524" max="524" width="6.109375" style="47" customWidth="1"/>
    <col min="525" max="525" width="5.33203125" style="47" customWidth="1"/>
    <col min="526" max="526" width="7" style="47" customWidth="1"/>
    <col min="527" max="768" width="9" style="47"/>
    <col min="769" max="769" width="2.109375" style="47" customWidth="1"/>
    <col min="770" max="770" width="0" style="47" hidden="1" customWidth="1"/>
    <col min="771" max="775" width="19.33203125" style="47" customWidth="1"/>
    <col min="776" max="777" width="10.6640625" style="47" customWidth="1"/>
    <col min="778" max="778" width="9.6640625" style="47" customWidth="1"/>
    <col min="779" max="779" width="5.33203125" style="47" customWidth="1"/>
    <col min="780" max="780" width="6.109375" style="47" customWidth="1"/>
    <col min="781" max="781" width="5.33203125" style="47" customWidth="1"/>
    <col min="782" max="782" width="7" style="47" customWidth="1"/>
    <col min="783" max="1024" width="9" style="47"/>
    <col min="1025" max="1025" width="2.109375" style="47" customWidth="1"/>
    <col min="1026" max="1026" width="0" style="47" hidden="1" customWidth="1"/>
    <col min="1027" max="1031" width="19.33203125" style="47" customWidth="1"/>
    <col min="1032" max="1033" width="10.6640625" style="47" customWidth="1"/>
    <col min="1034" max="1034" width="9.6640625" style="47" customWidth="1"/>
    <col min="1035" max="1035" width="5.33203125" style="47" customWidth="1"/>
    <col min="1036" max="1036" width="6.109375" style="47" customWidth="1"/>
    <col min="1037" max="1037" width="5.33203125" style="47" customWidth="1"/>
    <col min="1038" max="1038" width="7" style="47" customWidth="1"/>
    <col min="1039" max="1280" width="9" style="47"/>
    <col min="1281" max="1281" width="2.109375" style="47" customWidth="1"/>
    <col min="1282" max="1282" width="0" style="47" hidden="1" customWidth="1"/>
    <col min="1283" max="1287" width="19.33203125" style="47" customWidth="1"/>
    <col min="1288" max="1289" width="10.6640625" style="47" customWidth="1"/>
    <col min="1290" max="1290" width="9.6640625" style="47" customWidth="1"/>
    <col min="1291" max="1291" width="5.33203125" style="47" customWidth="1"/>
    <col min="1292" max="1292" width="6.109375" style="47" customWidth="1"/>
    <col min="1293" max="1293" width="5.33203125" style="47" customWidth="1"/>
    <col min="1294" max="1294" width="7" style="47" customWidth="1"/>
    <col min="1295" max="1536" width="9" style="47"/>
    <col min="1537" max="1537" width="2.109375" style="47" customWidth="1"/>
    <col min="1538" max="1538" width="0" style="47" hidden="1" customWidth="1"/>
    <col min="1539" max="1543" width="19.33203125" style="47" customWidth="1"/>
    <col min="1544" max="1545" width="10.6640625" style="47" customWidth="1"/>
    <col min="1546" max="1546" width="9.6640625" style="47" customWidth="1"/>
    <col min="1547" max="1547" width="5.33203125" style="47" customWidth="1"/>
    <col min="1548" max="1548" width="6.109375" style="47" customWidth="1"/>
    <col min="1549" max="1549" width="5.33203125" style="47" customWidth="1"/>
    <col min="1550" max="1550" width="7" style="47" customWidth="1"/>
    <col min="1551" max="1792" width="9" style="47"/>
    <col min="1793" max="1793" width="2.109375" style="47" customWidth="1"/>
    <col min="1794" max="1794" width="0" style="47" hidden="1" customWidth="1"/>
    <col min="1795" max="1799" width="19.33203125" style="47" customWidth="1"/>
    <col min="1800" max="1801" width="10.6640625" style="47" customWidth="1"/>
    <col min="1802" max="1802" width="9.6640625" style="47" customWidth="1"/>
    <col min="1803" max="1803" width="5.33203125" style="47" customWidth="1"/>
    <col min="1804" max="1804" width="6.109375" style="47" customWidth="1"/>
    <col min="1805" max="1805" width="5.33203125" style="47" customWidth="1"/>
    <col min="1806" max="1806" width="7" style="47" customWidth="1"/>
    <col min="1807" max="2048" width="9" style="47"/>
    <col min="2049" max="2049" width="2.109375" style="47" customWidth="1"/>
    <col min="2050" max="2050" width="0" style="47" hidden="1" customWidth="1"/>
    <col min="2051" max="2055" width="19.33203125" style="47" customWidth="1"/>
    <col min="2056" max="2057" width="10.6640625" style="47" customWidth="1"/>
    <col min="2058" max="2058" width="9.6640625" style="47" customWidth="1"/>
    <col min="2059" max="2059" width="5.33203125" style="47" customWidth="1"/>
    <col min="2060" max="2060" width="6.109375" style="47" customWidth="1"/>
    <col min="2061" max="2061" width="5.33203125" style="47" customWidth="1"/>
    <col min="2062" max="2062" width="7" style="47" customWidth="1"/>
    <col min="2063" max="2304" width="9" style="47"/>
    <col min="2305" max="2305" width="2.109375" style="47" customWidth="1"/>
    <col min="2306" max="2306" width="0" style="47" hidden="1" customWidth="1"/>
    <col min="2307" max="2311" width="19.33203125" style="47" customWidth="1"/>
    <col min="2312" max="2313" width="10.6640625" style="47" customWidth="1"/>
    <col min="2314" max="2314" width="9.6640625" style="47" customWidth="1"/>
    <col min="2315" max="2315" width="5.33203125" style="47" customWidth="1"/>
    <col min="2316" max="2316" width="6.109375" style="47" customWidth="1"/>
    <col min="2317" max="2317" width="5.33203125" style="47" customWidth="1"/>
    <col min="2318" max="2318" width="7" style="47" customWidth="1"/>
    <col min="2319" max="2560" width="9" style="47"/>
    <col min="2561" max="2561" width="2.109375" style="47" customWidth="1"/>
    <col min="2562" max="2562" width="0" style="47" hidden="1" customWidth="1"/>
    <col min="2563" max="2567" width="19.33203125" style="47" customWidth="1"/>
    <col min="2568" max="2569" width="10.6640625" style="47" customWidth="1"/>
    <col min="2570" max="2570" width="9.6640625" style="47" customWidth="1"/>
    <col min="2571" max="2571" width="5.33203125" style="47" customWidth="1"/>
    <col min="2572" max="2572" width="6.109375" style="47" customWidth="1"/>
    <col min="2573" max="2573" width="5.33203125" style="47" customWidth="1"/>
    <col min="2574" max="2574" width="7" style="47" customWidth="1"/>
    <col min="2575" max="2816" width="9" style="47"/>
    <col min="2817" max="2817" width="2.109375" style="47" customWidth="1"/>
    <col min="2818" max="2818" width="0" style="47" hidden="1" customWidth="1"/>
    <col min="2819" max="2823" width="19.33203125" style="47" customWidth="1"/>
    <col min="2824" max="2825" width="10.6640625" style="47" customWidth="1"/>
    <col min="2826" max="2826" width="9.6640625" style="47" customWidth="1"/>
    <col min="2827" max="2827" width="5.33203125" style="47" customWidth="1"/>
    <col min="2828" max="2828" width="6.109375" style="47" customWidth="1"/>
    <col min="2829" max="2829" width="5.33203125" style="47" customWidth="1"/>
    <col min="2830" max="2830" width="7" style="47" customWidth="1"/>
    <col min="2831" max="3072" width="9" style="47"/>
    <col min="3073" max="3073" width="2.109375" style="47" customWidth="1"/>
    <col min="3074" max="3074" width="0" style="47" hidden="1" customWidth="1"/>
    <col min="3075" max="3079" width="19.33203125" style="47" customWidth="1"/>
    <col min="3080" max="3081" width="10.6640625" style="47" customWidth="1"/>
    <col min="3082" max="3082" width="9.6640625" style="47" customWidth="1"/>
    <col min="3083" max="3083" width="5.33203125" style="47" customWidth="1"/>
    <col min="3084" max="3084" width="6.109375" style="47" customWidth="1"/>
    <col min="3085" max="3085" width="5.33203125" style="47" customWidth="1"/>
    <col min="3086" max="3086" width="7" style="47" customWidth="1"/>
    <col min="3087" max="3328" width="9" style="47"/>
    <col min="3329" max="3329" width="2.109375" style="47" customWidth="1"/>
    <col min="3330" max="3330" width="0" style="47" hidden="1" customWidth="1"/>
    <col min="3331" max="3335" width="19.33203125" style="47" customWidth="1"/>
    <col min="3336" max="3337" width="10.6640625" style="47" customWidth="1"/>
    <col min="3338" max="3338" width="9.6640625" style="47" customWidth="1"/>
    <col min="3339" max="3339" width="5.33203125" style="47" customWidth="1"/>
    <col min="3340" max="3340" width="6.109375" style="47" customWidth="1"/>
    <col min="3341" max="3341" width="5.33203125" style="47" customWidth="1"/>
    <col min="3342" max="3342" width="7" style="47" customWidth="1"/>
    <col min="3343" max="3584" width="9" style="47"/>
    <col min="3585" max="3585" width="2.109375" style="47" customWidth="1"/>
    <col min="3586" max="3586" width="0" style="47" hidden="1" customWidth="1"/>
    <col min="3587" max="3591" width="19.33203125" style="47" customWidth="1"/>
    <col min="3592" max="3593" width="10.6640625" style="47" customWidth="1"/>
    <col min="3594" max="3594" width="9.6640625" style="47" customWidth="1"/>
    <col min="3595" max="3595" width="5.33203125" style="47" customWidth="1"/>
    <col min="3596" max="3596" width="6.109375" style="47" customWidth="1"/>
    <col min="3597" max="3597" width="5.33203125" style="47" customWidth="1"/>
    <col min="3598" max="3598" width="7" style="47" customWidth="1"/>
    <col min="3599" max="3840" width="9" style="47"/>
    <col min="3841" max="3841" width="2.109375" style="47" customWidth="1"/>
    <col min="3842" max="3842" width="0" style="47" hidden="1" customWidth="1"/>
    <col min="3843" max="3847" width="19.33203125" style="47" customWidth="1"/>
    <col min="3848" max="3849" width="10.6640625" style="47" customWidth="1"/>
    <col min="3850" max="3850" width="9.6640625" style="47" customWidth="1"/>
    <col min="3851" max="3851" width="5.33203125" style="47" customWidth="1"/>
    <col min="3852" max="3852" width="6.109375" style="47" customWidth="1"/>
    <col min="3853" max="3853" width="5.33203125" style="47" customWidth="1"/>
    <col min="3854" max="3854" width="7" style="47" customWidth="1"/>
    <col min="3855" max="4096" width="9" style="47"/>
    <col min="4097" max="4097" width="2.109375" style="47" customWidth="1"/>
    <col min="4098" max="4098" width="0" style="47" hidden="1" customWidth="1"/>
    <col min="4099" max="4103" width="19.33203125" style="47" customWidth="1"/>
    <col min="4104" max="4105" width="10.6640625" style="47" customWidth="1"/>
    <col min="4106" max="4106" width="9.6640625" style="47" customWidth="1"/>
    <col min="4107" max="4107" width="5.33203125" style="47" customWidth="1"/>
    <col min="4108" max="4108" width="6.109375" style="47" customWidth="1"/>
    <col min="4109" max="4109" width="5.33203125" style="47" customWidth="1"/>
    <col min="4110" max="4110" width="7" style="47" customWidth="1"/>
    <col min="4111" max="4352" width="9" style="47"/>
    <col min="4353" max="4353" width="2.109375" style="47" customWidth="1"/>
    <col min="4354" max="4354" width="0" style="47" hidden="1" customWidth="1"/>
    <col min="4355" max="4359" width="19.33203125" style="47" customWidth="1"/>
    <col min="4360" max="4361" width="10.6640625" style="47" customWidth="1"/>
    <col min="4362" max="4362" width="9.6640625" style="47" customWidth="1"/>
    <col min="4363" max="4363" width="5.33203125" style="47" customWidth="1"/>
    <col min="4364" max="4364" width="6.109375" style="47" customWidth="1"/>
    <col min="4365" max="4365" width="5.33203125" style="47" customWidth="1"/>
    <col min="4366" max="4366" width="7" style="47" customWidth="1"/>
    <col min="4367" max="4608" width="9" style="47"/>
    <col min="4609" max="4609" width="2.109375" style="47" customWidth="1"/>
    <col min="4610" max="4610" width="0" style="47" hidden="1" customWidth="1"/>
    <col min="4611" max="4615" width="19.33203125" style="47" customWidth="1"/>
    <col min="4616" max="4617" width="10.6640625" style="47" customWidth="1"/>
    <col min="4618" max="4618" width="9.6640625" style="47" customWidth="1"/>
    <col min="4619" max="4619" width="5.33203125" style="47" customWidth="1"/>
    <col min="4620" max="4620" width="6.109375" style="47" customWidth="1"/>
    <col min="4621" max="4621" width="5.33203125" style="47" customWidth="1"/>
    <col min="4622" max="4622" width="7" style="47" customWidth="1"/>
    <col min="4623" max="4864" width="9" style="47"/>
    <col min="4865" max="4865" width="2.109375" style="47" customWidth="1"/>
    <col min="4866" max="4866" width="0" style="47" hidden="1" customWidth="1"/>
    <col min="4867" max="4871" width="19.33203125" style="47" customWidth="1"/>
    <col min="4872" max="4873" width="10.6640625" style="47" customWidth="1"/>
    <col min="4874" max="4874" width="9.6640625" style="47" customWidth="1"/>
    <col min="4875" max="4875" width="5.33203125" style="47" customWidth="1"/>
    <col min="4876" max="4876" width="6.109375" style="47" customWidth="1"/>
    <col min="4877" max="4877" width="5.33203125" style="47" customWidth="1"/>
    <col min="4878" max="4878" width="7" style="47" customWidth="1"/>
    <col min="4879" max="5120" width="9" style="47"/>
    <col min="5121" max="5121" width="2.109375" style="47" customWidth="1"/>
    <col min="5122" max="5122" width="0" style="47" hidden="1" customWidth="1"/>
    <col min="5123" max="5127" width="19.33203125" style="47" customWidth="1"/>
    <col min="5128" max="5129" width="10.6640625" style="47" customWidth="1"/>
    <col min="5130" max="5130" width="9.6640625" style="47" customWidth="1"/>
    <col min="5131" max="5131" width="5.33203125" style="47" customWidth="1"/>
    <col min="5132" max="5132" width="6.109375" style="47" customWidth="1"/>
    <col min="5133" max="5133" width="5.33203125" style="47" customWidth="1"/>
    <col min="5134" max="5134" width="7" style="47" customWidth="1"/>
    <col min="5135" max="5376" width="9" style="47"/>
    <col min="5377" max="5377" width="2.109375" style="47" customWidth="1"/>
    <col min="5378" max="5378" width="0" style="47" hidden="1" customWidth="1"/>
    <col min="5379" max="5383" width="19.33203125" style="47" customWidth="1"/>
    <col min="5384" max="5385" width="10.6640625" style="47" customWidth="1"/>
    <col min="5386" max="5386" width="9.6640625" style="47" customWidth="1"/>
    <col min="5387" max="5387" width="5.33203125" style="47" customWidth="1"/>
    <col min="5388" max="5388" width="6.109375" style="47" customWidth="1"/>
    <col min="5389" max="5389" width="5.33203125" style="47" customWidth="1"/>
    <col min="5390" max="5390" width="7" style="47" customWidth="1"/>
    <col min="5391" max="5632" width="9" style="47"/>
    <col min="5633" max="5633" width="2.109375" style="47" customWidth="1"/>
    <col min="5634" max="5634" width="0" style="47" hidden="1" customWidth="1"/>
    <col min="5635" max="5639" width="19.33203125" style="47" customWidth="1"/>
    <col min="5640" max="5641" width="10.6640625" style="47" customWidth="1"/>
    <col min="5642" max="5642" width="9.6640625" style="47" customWidth="1"/>
    <col min="5643" max="5643" width="5.33203125" style="47" customWidth="1"/>
    <col min="5644" max="5644" width="6.109375" style="47" customWidth="1"/>
    <col min="5645" max="5645" width="5.33203125" style="47" customWidth="1"/>
    <col min="5646" max="5646" width="7" style="47" customWidth="1"/>
    <col min="5647" max="5888" width="9" style="47"/>
    <col min="5889" max="5889" width="2.109375" style="47" customWidth="1"/>
    <col min="5890" max="5890" width="0" style="47" hidden="1" customWidth="1"/>
    <col min="5891" max="5895" width="19.33203125" style="47" customWidth="1"/>
    <col min="5896" max="5897" width="10.6640625" style="47" customWidth="1"/>
    <col min="5898" max="5898" width="9.6640625" style="47" customWidth="1"/>
    <col min="5899" max="5899" width="5.33203125" style="47" customWidth="1"/>
    <col min="5900" max="5900" width="6.109375" style="47" customWidth="1"/>
    <col min="5901" max="5901" width="5.33203125" style="47" customWidth="1"/>
    <col min="5902" max="5902" width="7" style="47" customWidth="1"/>
    <col min="5903" max="6144" width="9" style="47"/>
    <col min="6145" max="6145" width="2.109375" style="47" customWidth="1"/>
    <col min="6146" max="6146" width="0" style="47" hidden="1" customWidth="1"/>
    <col min="6147" max="6151" width="19.33203125" style="47" customWidth="1"/>
    <col min="6152" max="6153" width="10.6640625" style="47" customWidth="1"/>
    <col min="6154" max="6154" width="9.6640625" style="47" customWidth="1"/>
    <col min="6155" max="6155" width="5.33203125" style="47" customWidth="1"/>
    <col min="6156" max="6156" width="6.109375" style="47" customWidth="1"/>
    <col min="6157" max="6157" width="5.33203125" style="47" customWidth="1"/>
    <col min="6158" max="6158" width="7" style="47" customWidth="1"/>
    <col min="6159" max="6400" width="9" style="47"/>
    <col min="6401" max="6401" width="2.109375" style="47" customWidth="1"/>
    <col min="6402" max="6402" width="0" style="47" hidden="1" customWidth="1"/>
    <col min="6403" max="6407" width="19.33203125" style="47" customWidth="1"/>
    <col min="6408" max="6409" width="10.6640625" style="47" customWidth="1"/>
    <col min="6410" max="6410" width="9.6640625" style="47" customWidth="1"/>
    <col min="6411" max="6411" width="5.33203125" style="47" customWidth="1"/>
    <col min="6412" max="6412" width="6.109375" style="47" customWidth="1"/>
    <col min="6413" max="6413" width="5.33203125" style="47" customWidth="1"/>
    <col min="6414" max="6414" width="7" style="47" customWidth="1"/>
    <col min="6415" max="6656" width="9" style="47"/>
    <col min="6657" max="6657" width="2.109375" style="47" customWidth="1"/>
    <col min="6658" max="6658" width="0" style="47" hidden="1" customWidth="1"/>
    <col min="6659" max="6663" width="19.33203125" style="47" customWidth="1"/>
    <col min="6664" max="6665" width="10.6640625" style="47" customWidth="1"/>
    <col min="6666" max="6666" width="9.6640625" style="47" customWidth="1"/>
    <col min="6667" max="6667" width="5.33203125" style="47" customWidth="1"/>
    <col min="6668" max="6668" width="6.109375" style="47" customWidth="1"/>
    <col min="6669" max="6669" width="5.33203125" style="47" customWidth="1"/>
    <col min="6670" max="6670" width="7" style="47" customWidth="1"/>
    <col min="6671" max="6912" width="9" style="47"/>
    <col min="6913" max="6913" width="2.109375" style="47" customWidth="1"/>
    <col min="6914" max="6914" width="0" style="47" hidden="1" customWidth="1"/>
    <col min="6915" max="6919" width="19.33203125" style="47" customWidth="1"/>
    <col min="6920" max="6921" width="10.6640625" style="47" customWidth="1"/>
    <col min="6922" max="6922" width="9.6640625" style="47" customWidth="1"/>
    <col min="6923" max="6923" width="5.33203125" style="47" customWidth="1"/>
    <col min="6924" max="6924" width="6.109375" style="47" customWidth="1"/>
    <col min="6925" max="6925" width="5.33203125" style="47" customWidth="1"/>
    <col min="6926" max="6926" width="7" style="47" customWidth="1"/>
    <col min="6927" max="7168" width="9" style="47"/>
    <col min="7169" max="7169" width="2.109375" style="47" customWidth="1"/>
    <col min="7170" max="7170" width="0" style="47" hidden="1" customWidth="1"/>
    <col min="7171" max="7175" width="19.33203125" style="47" customWidth="1"/>
    <col min="7176" max="7177" width="10.6640625" style="47" customWidth="1"/>
    <col min="7178" max="7178" width="9.6640625" style="47" customWidth="1"/>
    <col min="7179" max="7179" width="5.33203125" style="47" customWidth="1"/>
    <col min="7180" max="7180" width="6.109375" style="47" customWidth="1"/>
    <col min="7181" max="7181" width="5.33203125" style="47" customWidth="1"/>
    <col min="7182" max="7182" width="7" style="47" customWidth="1"/>
    <col min="7183" max="7424" width="9" style="47"/>
    <col min="7425" max="7425" width="2.109375" style="47" customWidth="1"/>
    <col min="7426" max="7426" width="0" style="47" hidden="1" customWidth="1"/>
    <col min="7427" max="7431" width="19.33203125" style="47" customWidth="1"/>
    <col min="7432" max="7433" width="10.6640625" style="47" customWidth="1"/>
    <col min="7434" max="7434" width="9.6640625" style="47" customWidth="1"/>
    <col min="7435" max="7435" width="5.33203125" style="47" customWidth="1"/>
    <col min="7436" max="7436" width="6.109375" style="47" customWidth="1"/>
    <col min="7437" max="7437" width="5.33203125" style="47" customWidth="1"/>
    <col min="7438" max="7438" width="7" style="47" customWidth="1"/>
    <col min="7439" max="7680" width="9" style="47"/>
    <col min="7681" max="7681" width="2.109375" style="47" customWidth="1"/>
    <col min="7682" max="7682" width="0" style="47" hidden="1" customWidth="1"/>
    <col min="7683" max="7687" width="19.33203125" style="47" customWidth="1"/>
    <col min="7688" max="7689" width="10.6640625" style="47" customWidth="1"/>
    <col min="7690" max="7690" width="9.6640625" style="47" customWidth="1"/>
    <col min="7691" max="7691" width="5.33203125" style="47" customWidth="1"/>
    <col min="7692" max="7692" width="6.109375" style="47" customWidth="1"/>
    <col min="7693" max="7693" width="5.33203125" style="47" customWidth="1"/>
    <col min="7694" max="7694" width="7" style="47" customWidth="1"/>
    <col min="7695" max="7936" width="9" style="47"/>
    <col min="7937" max="7937" width="2.109375" style="47" customWidth="1"/>
    <col min="7938" max="7938" width="0" style="47" hidden="1" customWidth="1"/>
    <col min="7939" max="7943" width="19.33203125" style="47" customWidth="1"/>
    <col min="7944" max="7945" width="10.6640625" style="47" customWidth="1"/>
    <col min="7946" max="7946" width="9.6640625" style="47" customWidth="1"/>
    <col min="7947" max="7947" width="5.33203125" style="47" customWidth="1"/>
    <col min="7948" max="7948" width="6.109375" style="47" customWidth="1"/>
    <col min="7949" max="7949" width="5.33203125" style="47" customWidth="1"/>
    <col min="7950" max="7950" width="7" style="47" customWidth="1"/>
    <col min="7951" max="8192" width="9" style="47"/>
    <col min="8193" max="8193" width="2.109375" style="47" customWidth="1"/>
    <col min="8194" max="8194" width="0" style="47" hidden="1" customWidth="1"/>
    <col min="8195" max="8199" width="19.33203125" style="47" customWidth="1"/>
    <col min="8200" max="8201" width="10.6640625" style="47" customWidth="1"/>
    <col min="8202" max="8202" width="9.6640625" style="47" customWidth="1"/>
    <col min="8203" max="8203" width="5.33203125" style="47" customWidth="1"/>
    <col min="8204" max="8204" width="6.109375" style="47" customWidth="1"/>
    <col min="8205" max="8205" width="5.33203125" style="47" customWidth="1"/>
    <col min="8206" max="8206" width="7" style="47" customWidth="1"/>
    <col min="8207" max="8448" width="9" style="47"/>
    <col min="8449" max="8449" width="2.109375" style="47" customWidth="1"/>
    <col min="8450" max="8450" width="0" style="47" hidden="1" customWidth="1"/>
    <col min="8451" max="8455" width="19.33203125" style="47" customWidth="1"/>
    <col min="8456" max="8457" width="10.6640625" style="47" customWidth="1"/>
    <col min="8458" max="8458" width="9.6640625" style="47" customWidth="1"/>
    <col min="8459" max="8459" width="5.33203125" style="47" customWidth="1"/>
    <col min="8460" max="8460" width="6.109375" style="47" customWidth="1"/>
    <col min="8461" max="8461" width="5.33203125" style="47" customWidth="1"/>
    <col min="8462" max="8462" width="7" style="47" customWidth="1"/>
    <col min="8463" max="8704" width="9" style="47"/>
    <col min="8705" max="8705" width="2.109375" style="47" customWidth="1"/>
    <col min="8706" max="8706" width="0" style="47" hidden="1" customWidth="1"/>
    <col min="8707" max="8711" width="19.33203125" style="47" customWidth="1"/>
    <col min="8712" max="8713" width="10.6640625" style="47" customWidth="1"/>
    <col min="8714" max="8714" width="9.6640625" style="47" customWidth="1"/>
    <col min="8715" max="8715" width="5.33203125" style="47" customWidth="1"/>
    <col min="8716" max="8716" width="6.109375" style="47" customWidth="1"/>
    <col min="8717" max="8717" width="5.33203125" style="47" customWidth="1"/>
    <col min="8718" max="8718" width="7" style="47" customWidth="1"/>
    <col min="8719" max="8960" width="9" style="47"/>
    <col min="8961" max="8961" width="2.109375" style="47" customWidth="1"/>
    <col min="8962" max="8962" width="0" style="47" hidden="1" customWidth="1"/>
    <col min="8963" max="8967" width="19.33203125" style="47" customWidth="1"/>
    <col min="8968" max="8969" width="10.6640625" style="47" customWidth="1"/>
    <col min="8970" max="8970" width="9.6640625" style="47" customWidth="1"/>
    <col min="8971" max="8971" width="5.33203125" style="47" customWidth="1"/>
    <col min="8972" max="8972" width="6.109375" style="47" customWidth="1"/>
    <col min="8973" max="8973" width="5.33203125" style="47" customWidth="1"/>
    <col min="8974" max="8974" width="7" style="47" customWidth="1"/>
    <col min="8975" max="9216" width="9" style="47"/>
    <col min="9217" max="9217" width="2.109375" style="47" customWidth="1"/>
    <col min="9218" max="9218" width="0" style="47" hidden="1" customWidth="1"/>
    <col min="9219" max="9223" width="19.33203125" style="47" customWidth="1"/>
    <col min="9224" max="9225" width="10.6640625" style="47" customWidth="1"/>
    <col min="9226" max="9226" width="9.6640625" style="47" customWidth="1"/>
    <col min="9227" max="9227" width="5.33203125" style="47" customWidth="1"/>
    <col min="9228" max="9228" width="6.109375" style="47" customWidth="1"/>
    <col min="9229" max="9229" width="5.33203125" style="47" customWidth="1"/>
    <col min="9230" max="9230" width="7" style="47" customWidth="1"/>
    <col min="9231" max="9472" width="9" style="47"/>
    <col min="9473" max="9473" width="2.109375" style="47" customWidth="1"/>
    <col min="9474" max="9474" width="0" style="47" hidden="1" customWidth="1"/>
    <col min="9475" max="9479" width="19.33203125" style="47" customWidth="1"/>
    <col min="9480" max="9481" width="10.6640625" style="47" customWidth="1"/>
    <col min="9482" max="9482" width="9.6640625" style="47" customWidth="1"/>
    <col min="9483" max="9483" width="5.33203125" style="47" customWidth="1"/>
    <col min="9484" max="9484" width="6.109375" style="47" customWidth="1"/>
    <col min="9485" max="9485" width="5.33203125" style="47" customWidth="1"/>
    <col min="9486" max="9486" width="7" style="47" customWidth="1"/>
    <col min="9487" max="9728" width="9" style="47"/>
    <col min="9729" max="9729" width="2.109375" style="47" customWidth="1"/>
    <col min="9730" max="9730" width="0" style="47" hidden="1" customWidth="1"/>
    <col min="9731" max="9735" width="19.33203125" style="47" customWidth="1"/>
    <col min="9736" max="9737" width="10.6640625" style="47" customWidth="1"/>
    <col min="9738" max="9738" width="9.6640625" style="47" customWidth="1"/>
    <col min="9739" max="9739" width="5.33203125" style="47" customWidth="1"/>
    <col min="9740" max="9740" width="6.109375" style="47" customWidth="1"/>
    <col min="9741" max="9741" width="5.33203125" style="47" customWidth="1"/>
    <col min="9742" max="9742" width="7" style="47" customWidth="1"/>
    <col min="9743" max="9984" width="9" style="47"/>
    <col min="9985" max="9985" width="2.109375" style="47" customWidth="1"/>
    <col min="9986" max="9986" width="0" style="47" hidden="1" customWidth="1"/>
    <col min="9987" max="9991" width="19.33203125" style="47" customWidth="1"/>
    <col min="9992" max="9993" width="10.6640625" style="47" customWidth="1"/>
    <col min="9994" max="9994" width="9.6640625" style="47" customWidth="1"/>
    <col min="9995" max="9995" width="5.33203125" style="47" customWidth="1"/>
    <col min="9996" max="9996" width="6.109375" style="47" customWidth="1"/>
    <col min="9997" max="9997" width="5.33203125" style="47" customWidth="1"/>
    <col min="9998" max="9998" width="7" style="47" customWidth="1"/>
    <col min="9999" max="10240" width="9" style="47"/>
    <col min="10241" max="10241" width="2.109375" style="47" customWidth="1"/>
    <col min="10242" max="10242" width="0" style="47" hidden="1" customWidth="1"/>
    <col min="10243" max="10247" width="19.33203125" style="47" customWidth="1"/>
    <col min="10248" max="10249" width="10.6640625" style="47" customWidth="1"/>
    <col min="10250" max="10250" width="9.6640625" style="47" customWidth="1"/>
    <col min="10251" max="10251" width="5.33203125" style="47" customWidth="1"/>
    <col min="10252" max="10252" width="6.109375" style="47" customWidth="1"/>
    <col min="10253" max="10253" width="5.33203125" style="47" customWidth="1"/>
    <col min="10254" max="10254" width="7" style="47" customWidth="1"/>
    <col min="10255" max="10496" width="9" style="47"/>
    <col min="10497" max="10497" width="2.109375" style="47" customWidth="1"/>
    <col min="10498" max="10498" width="0" style="47" hidden="1" customWidth="1"/>
    <col min="10499" max="10503" width="19.33203125" style="47" customWidth="1"/>
    <col min="10504" max="10505" width="10.6640625" style="47" customWidth="1"/>
    <col min="10506" max="10506" width="9.6640625" style="47" customWidth="1"/>
    <col min="10507" max="10507" width="5.33203125" style="47" customWidth="1"/>
    <col min="10508" max="10508" width="6.109375" style="47" customWidth="1"/>
    <col min="10509" max="10509" width="5.33203125" style="47" customWidth="1"/>
    <col min="10510" max="10510" width="7" style="47" customWidth="1"/>
    <col min="10511" max="10752" width="9" style="47"/>
    <col min="10753" max="10753" width="2.109375" style="47" customWidth="1"/>
    <col min="10754" max="10754" width="0" style="47" hidden="1" customWidth="1"/>
    <col min="10755" max="10759" width="19.33203125" style="47" customWidth="1"/>
    <col min="10760" max="10761" width="10.6640625" style="47" customWidth="1"/>
    <col min="10762" max="10762" width="9.6640625" style="47" customWidth="1"/>
    <col min="10763" max="10763" width="5.33203125" style="47" customWidth="1"/>
    <col min="10764" max="10764" width="6.109375" style="47" customWidth="1"/>
    <col min="10765" max="10765" width="5.33203125" style="47" customWidth="1"/>
    <col min="10766" max="10766" width="7" style="47" customWidth="1"/>
    <col min="10767" max="11008" width="9" style="47"/>
    <col min="11009" max="11009" width="2.109375" style="47" customWidth="1"/>
    <col min="11010" max="11010" width="0" style="47" hidden="1" customWidth="1"/>
    <col min="11011" max="11015" width="19.33203125" style="47" customWidth="1"/>
    <col min="11016" max="11017" width="10.6640625" style="47" customWidth="1"/>
    <col min="11018" max="11018" width="9.6640625" style="47" customWidth="1"/>
    <col min="11019" max="11019" width="5.33203125" style="47" customWidth="1"/>
    <col min="11020" max="11020" width="6.109375" style="47" customWidth="1"/>
    <col min="11021" max="11021" width="5.33203125" style="47" customWidth="1"/>
    <col min="11022" max="11022" width="7" style="47" customWidth="1"/>
    <col min="11023" max="11264" width="9" style="47"/>
    <col min="11265" max="11265" width="2.109375" style="47" customWidth="1"/>
    <col min="11266" max="11266" width="0" style="47" hidden="1" customWidth="1"/>
    <col min="11267" max="11271" width="19.33203125" style="47" customWidth="1"/>
    <col min="11272" max="11273" width="10.6640625" style="47" customWidth="1"/>
    <col min="11274" max="11274" width="9.6640625" style="47" customWidth="1"/>
    <col min="11275" max="11275" width="5.33203125" style="47" customWidth="1"/>
    <col min="11276" max="11276" width="6.109375" style="47" customWidth="1"/>
    <col min="11277" max="11277" width="5.33203125" style="47" customWidth="1"/>
    <col min="11278" max="11278" width="7" style="47" customWidth="1"/>
    <col min="11279" max="11520" width="9" style="47"/>
    <col min="11521" max="11521" width="2.109375" style="47" customWidth="1"/>
    <col min="11522" max="11522" width="0" style="47" hidden="1" customWidth="1"/>
    <col min="11523" max="11527" width="19.33203125" style="47" customWidth="1"/>
    <col min="11528" max="11529" width="10.6640625" style="47" customWidth="1"/>
    <col min="11530" max="11530" width="9.6640625" style="47" customWidth="1"/>
    <col min="11531" max="11531" width="5.33203125" style="47" customWidth="1"/>
    <col min="11532" max="11532" width="6.109375" style="47" customWidth="1"/>
    <col min="11533" max="11533" width="5.33203125" style="47" customWidth="1"/>
    <col min="11534" max="11534" width="7" style="47" customWidth="1"/>
    <col min="11535" max="11776" width="9" style="47"/>
    <col min="11777" max="11777" width="2.109375" style="47" customWidth="1"/>
    <col min="11778" max="11778" width="0" style="47" hidden="1" customWidth="1"/>
    <col min="11779" max="11783" width="19.33203125" style="47" customWidth="1"/>
    <col min="11784" max="11785" width="10.6640625" style="47" customWidth="1"/>
    <col min="11786" max="11786" width="9.6640625" style="47" customWidth="1"/>
    <col min="11787" max="11787" width="5.33203125" style="47" customWidth="1"/>
    <col min="11788" max="11788" width="6.109375" style="47" customWidth="1"/>
    <col min="11789" max="11789" width="5.33203125" style="47" customWidth="1"/>
    <col min="11790" max="11790" width="7" style="47" customWidth="1"/>
    <col min="11791" max="12032" width="9" style="47"/>
    <col min="12033" max="12033" width="2.109375" style="47" customWidth="1"/>
    <col min="12034" max="12034" width="0" style="47" hidden="1" customWidth="1"/>
    <col min="12035" max="12039" width="19.33203125" style="47" customWidth="1"/>
    <col min="12040" max="12041" width="10.6640625" style="47" customWidth="1"/>
    <col min="12042" max="12042" width="9.6640625" style="47" customWidth="1"/>
    <col min="12043" max="12043" width="5.33203125" style="47" customWidth="1"/>
    <col min="12044" max="12044" width="6.109375" style="47" customWidth="1"/>
    <col min="12045" max="12045" width="5.33203125" style="47" customWidth="1"/>
    <col min="12046" max="12046" width="7" style="47" customWidth="1"/>
    <col min="12047" max="12288" width="9" style="47"/>
    <col min="12289" max="12289" width="2.109375" style="47" customWidth="1"/>
    <col min="12290" max="12290" width="0" style="47" hidden="1" customWidth="1"/>
    <col min="12291" max="12295" width="19.33203125" style="47" customWidth="1"/>
    <col min="12296" max="12297" width="10.6640625" style="47" customWidth="1"/>
    <col min="12298" max="12298" width="9.6640625" style="47" customWidth="1"/>
    <col min="12299" max="12299" width="5.33203125" style="47" customWidth="1"/>
    <col min="12300" max="12300" width="6.109375" style="47" customWidth="1"/>
    <col min="12301" max="12301" width="5.33203125" style="47" customWidth="1"/>
    <col min="12302" max="12302" width="7" style="47" customWidth="1"/>
    <col min="12303" max="12544" width="9" style="47"/>
    <col min="12545" max="12545" width="2.109375" style="47" customWidth="1"/>
    <col min="12546" max="12546" width="0" style="47" hidden="1" customWidth="1"/>
    <col min="12547" max="12551" width="19.33203125" style="47" customWidth="1"/>
    <col min="12552" max="12553" width="10.6640625" style="47" customWidth="1"/>
    <col min="12554" max="12554" width="9.6640625" style="47" customWidth="1"/>
    <col min="12555" max="12555" width="5.33203125" style="47" customWidth="1"/>
    <col min="12556" max="12556" width="6.109375" style="47" customWidth="1"/>
    <col min="12557" max="12557" width="5.33203125" style="47" customWidth="1"/>
    <col min="12558" max="12558" width="7" style="47" customWidth="1"/>
    <col min="12559" max="12800" width="9" style="47"/>
    <col min="12801" max="12801" width="2.109375" style="47" customWidth="1"/>
    <col min="12802" max="12802" width="0" style="47" hidden="1" customWidth="1"/>
    <col min="12803" max="12807" width="19.33203125" style="47" customWidth="1"/>
    <col min="12808" max="12809" width="10.6640625" style="47" customWidth="1"/>
    <col min="12810" max="12810" width="9.6640625" style="47" customWidth="1"/>
    <col min="12811" max="12811" width="5.33203125" style="47" customWidth="1"/>
    <col min="12812" max="12812" width="6.109375" style="47" customWidth="1"/>
    <col min="12813" max="12813" width="5.33203125" style="47" customWidth="1"/>
    <col min="12814" max="12814" width="7" style="47" customWidth="1"/>
    <col min="12815" max="13056" width="9" style="47"/>
    <col min="13057" max="13057" width="2.109375" style="47" customWidth="1"/>
    <col min="13058" max="13058" width="0" style="47" hidden="1" customWidth="1"/>
    <col min="13059" max="13063" width="19.33203125" style="47" customWidth="1"/>
    <col min="13064" max="13065" width="10.6640625" style="47" customWidth="1"/>
    <col min="13066" max="13066" width="9.6640625" style="47" customWidth="1"/>
    <col min="13067" max="13067" width="5.33203125" style="47" customWidth="1"/>
    <col min="13068" max="13068" width="6.109375" style="47" customWidth="1"/>
    <col min="13069" max="13069" width="5.33203125" style="47" customWidth="1"/>
    <col min="13070" max="13070" width="7" style="47" customWidth="1"/>
    <col min="13071" max="13312" width="9" style="47"/>
    <col min="13313" max="13313" width="2.109375" style="47" customWidth="1"/>
    <col min="13314" max="13314" width="0" style="47" hidden="1" customWidth="1"/>
    <col min="13315" max="13319" width="19.33203125" style="47" customWidth="1"/>
    <col min="13320" max="13321" width="10.6640625" style="47" customWidth="1"/>
    <col min="13322" max="13322" width="9.6640625" style="47" customWidth="1"/>
    <col min="13323" max="13323" width="5.33203125" style="47" customWidth="1"/>
    <col min="13324" max="13324" width="6.109375" style="47" customWidth="1"/>
    <col min="13325" max="13325" width="5.33203125" style="47" customWidth="1"/>
    <col min="13326" max="13326" width="7" style="47" customWidth="1"/>
    <col min="13327" max="13568" width="9" style="47"/>
    <col min="13569" max="13569" width="2.109375" style="47" customWidth="1"/>
    <col min="13570" max="13570" width="0" style="47" hidden="1" customWidth="1"/>
    <col min="13571" max="13575" width="19.33203125" style="47" customWidth="1"/>
    <col min="13576" max="13577" width="10.6640625" style="47" customWidth="1"/>
    <col min="13578" max="13578" width="9.6640625" style="47" customWidth="1"/>
    <col min="13579" max="13579" width="5.33203125" style="47" customWidth="1"/>
    <col min="13580" max="13580" width="6.109375" style="47" customWidth="1"/>
    <col min="13581" max="13581" width="5.33203125" style="47" customWidth="1"/>
    <col min="13582" max="13582" width="7" style="47" customWidth="1"/>
    <col min="13583" max="13824" width="9" style="47"/>
    <col min="13825" max="13825" width="2.109375" style="47" customWidth="1"/>
    <col min="13826" max="13826" width="0" style="47" hidden="1" customWidth="1"/>
    <col min="13827" max="13831" width="19.33203125" style="47" customWidth="1"/>
    <col min="13832" max="13833" width="10.6640625" style="47" customWidth="1"/>
    <col min="13834" max="13834" width="9.6640625" style="47" customWidth="1"/>
    <col min="13835" max="13835" width="5.33203125" style="47" customWidth="1"/>
    <col min="13836" max="13836" width="6.109375" style="47" customWidth="1"/>
    <col min="13837" max="13837" width="5.33203125" style="47" customWidth="1"/>
    <col min="13838" max="13838" width="7" style="47" customWidth="1"/>
    <col min="13839" max="14080" width="9" style="47"/>
    <col min="14081" max="14081" width="2.109375" style="47" customWidth="1"/>
    <col min="14082" max="14082" width="0" style="47" hidden="1" customWidth="1"/>
    <col min="14083" max="14087" width="19.33203125" style="47" customWidth="1"/>
    <col min="14088" max="14089" width="10.6640625" style="47" customWidth="1"/>
    <col min="14090" max="14090" width="9.6640625" style="47" customWidth="1"/>
    <col min="14091" max="14091" width="5.33203125" style="47" customWidth="1"/>
    <col min="14092" max="14092" width="6.109375" style="47" customWidth="1"/>
    <col min="14093" max="14093" width="5.33203125" style="47" customWidth="1"/>
    <col min="14094" max="14094" width="7" style="47" customWidth="1"/>
    <col min="14095" max="14336" width="9" style="47"/>
    <col min="14337" max="14337" width="2.109375" style="47" customWidth="1"/>
    <col min="14338" max="14338" width="0" style="47" hidden="1" customWidth="1"/>
    <col min="14339" max="14343" width="19.33203125" style="47" customWidth="1"/>
    <col min="14344" max="14345" width="10.6640625" style="47" customWidth="1"/>
    <col min="14346" max="14346" width="9.6640625" style="47" customWidth="1"/>
    <col min="14347" max="14347" width="5.33203125" style="47" customWidth="1"/>
    <col min="14348" max="14348" width="6.109375" style="47" customWidth="1"/>
    <col min="14349" max="14349" width="5.33203125" style="47" customWidth="1"/>
    <col min="14350" max="14350" width="7" style="47" customWidth="1"/>
    <col min="14351" max="14592" width="9" style="47"/>
    <col min="14593" max="14593" width="2.109375" style="47" customWidth="1"/>
    <col min="14594" max="14594" width="0" style="47" hidden="1" customWidth="1"/>
    <col min="14595" max="14599" width="19.33203125" style="47" customWidth="1"/>
    <col min="14600" max="14601" width="10.6640625" style="47" customWidth="1"/>
    <col min="14602" max="14602" width="9.6640625" style="47" customWidth="1"/>
    <col min="14603" max="14603" width="5.33203125" style="47" customWidth="1"/>
    <col min="14604" max="14604" width="6.109375" style="47" customWidth="1"/>
    <col min="14605" max="14605" width="5.33203125" style="47" customWidth="1"/>
    <col min="14606" max="14606" width="7" style="47" customWidth="1"/>
    <col min="14607" max="14848" width="9" style="47"/>
    <col min="14849" max="14849" width="2.109375" style="47" customWidth="1"/>
    <col min="14850" max="14850" width="0" style="47" hidden="1" customWidth="1"/>
    <col min="14851" max="14855" width="19.33203125" style="47" customWidth="1"/>
    <col min="14856" max="14857" width="10.6640625" style="47" customWidth="1"/>
    <col min="14858" max="14858" width="9.6640625" style="47" customWidth="1"/>
    <col min="14859" max="14859" width="5.33203125" style="47" customWidth="1"/>
    <col min="14860" max="14860" width="6.109375" style="47" customWidth="1"/>
    <col min="14861" max="14861" width="5.33203125" style="47" customWidth="1"/>
    <col min="14862" max="14862" width="7" style="47" customWidth="1"/>
    <col min="14863" max="15104" width="9" style="47"/>
    <col min="15105" max="15105" width="2.109375" style="47" customWidth="1"/>
    <col min="15106" max="15106" width="0" style="47" hidden="1" customWidth="1"/>
    <col min="15107" max="15111" width="19.33203125" style="47" customWidth="1"/>
    <col min="15112" max="15113" width="10.6640625" style="47" customWidth="1"/>
    <col min="15114" max="15114" width="9.6640625" style="47" customWidth="1"/>
    <col min="15115" max="15115" width="5.33203125" style="47" customWidth="1"/>
    <col min="15116" max="15116" width="6.109375" style="47" customWidth="1"/>
    <col min="15117" max="15117" width="5.33203125" style="47" customWidth="1"/>
    <col min="15118" max="15118" width="7" style="47" customWidth="1"/>
    <col min="15119" max="15360" width="9" style="47"/>
    <col min="15361" max="15361" width="2.109375" style="47" customWidth="1"/>
    <col min="15362" max="15362" width="0" style="47" hidden="1" customWidth="1"/>
    <col min="15363" max="15367" width="19.33203125" style="47" customWidth="1"/>
    <col min="15368" max="15369" width="10.6640625" style="47" customWidth="1"/>
    <col min="15370" max="15370" width="9.6640625" style="47" customWidth="1"/>
    <col min="15371" max="15371" width="5.33203125" style="47" customWidth="1"/>
    <col min="15372" max="15372" width="6.109375" style="47" customWidth="1"/>
    <col min="15373" max="15373" width="5.33203125" style="47" customWidth="1"/>
    <col min="15374" max="15374" width="7" style="47" customWidth="1"/>
    <col min="15375" max="15616" width="9" style="47"/>
    <col min="15617" max="15617" width="2.109375" style="47" customWidth="1"/>
    <col min="15618" max="15618" width="0" style="47" hidden="1" customWidth="1"/>
    <col min="15619" max="15623" width="19.33203125" style="47" customWidth="1"/>
    <col min="15624" max="15625" width="10.6640625" style="47" customWidth="1"/>
    <col min="15626" max="15626" width="9.6640625" style="47" customWidth="1"/>
    <col min="15627" max="15627" width="5.33203125" style="47" customWidth="1"/>
    <col min="15628" max="15628" width="6.109375" style="47" customWidth="1"/>
    <col min="15629" max="15629" width="5.33203125" style="47" customWidth="1"/>
    <col min="15630" max="15630" width="7" style="47" customWidth="1"/>
    <col min="15631" max="15872" width="9" style="47"/>
    <col min="15873" max="15873" width="2.109375" style="47" customWidth="1"/>
    <col min="15874" max="15874" width="0" style="47" hidden="1" customWidth="1"/>
    <col min="15875" max="15879" width="19.33203125" style="47" customWidth="1"/>
    <col min="15880" max="15881" width="10.6640625" style="47" customWidth="1"/>
    <col min="15882" max="15882" width="9.6640625" style="47" customWidth="1"/>
    <col min="15883" max="15883" width="5.33203125" style="47" customWidth="1"/>
    <col min="15884" max="15884" width="6.109375" style="47" customWidth="1"/>
    <col min="15885" max="15885" width="5.33203125" style="47" customWidth="1"/>
    <col min="15886" max="15886" width="7" style="47" customWidth="1"/>
    <col min="15887" max="16128" width="9" style="47"/>
    <col min="16129" max="16129" width="2.109375" style="47" customWidth="1"/>
    <col min="16130" max="16130" width="0" style="47" hidden="1" customWidth="1"/>
    <col min="16131" max="16135" width="19.33203125" style="47" customWidth="1"/>
    <col min="16136" max="16137" width="10.6640625" style="47" customWidth="1"/>
    <col min="16138" max="16138" width="9.6640625" style="47" customWidth="1"/>
    <col min="16139" max="16139" width="5.33203125" style="47" customWidth="1"/>
    <col min="16140" max="16140" width="6.109375" style="47" customWidth="1"/>
    <col min="16141" max="16141" width="5.33203125" style="47" customWidth="1"/>
    <col min="16142" max="16142" width="7" style="47" customWidth="1"/>
    <col min="16143" max="16384" width="9" style="47"/>
  </cols>
  <sheetData>
    <row r="1" spans="2:14" ht="10.5" customHeight="1"/>
    <row r="2" spans="2:14" ht="28.8" thickBot="1">
      <c r="B2" s="48"/>
      <c r="C2" s="99" t="s">
        <v>834</v>
      </c>
      <c r="D2" s="99"/>
      <c r="E2" s="99"/>
      <c r="F2" s="99"/>
      <c r="G2" s="99"/>
      <c r="H2" s="49"/>
      <c r="I2" s="49"/>
      <c r="J2" s="49"/>
      <c r="K2" s="49"/>
      <c r="L2" s="49"/>
      <c r="M2" s="49"/>
      <c r="N2" s="49"/>
    </row>
    <row r="3" spans="2:14" ht="16.8" thickBot="1">
      <c r="B3" s="50"/>
      <c r="C3" s="51" t="s">
        <v>51</v>
      </c>
      <c r="D3" s="52" t="s">
        <v>52</v>
      </c>
      <c r="E3" s="51" t="s">
        <v>53</v>
      </c>
      <c r="F3" s="52" t="s">
        <v>54</v>
      </c>
      <c r="G3" s="51" t="s">
        <v>55</v>
      </c>
      <c r="H3" s="51" t="s">
        <v>193</v>
      </c>
      <c r="I3" s="53"/>
      <c r="J3" s="53"/>
      <c r="K3" s="54"/>
      <c r="L3" s="54"/>
      <c r="M3" s="54"/>
      <c r="N3" s="54"/>
    </row>
    <row r="4" spans="2:14" ht="16.8" thickBot="1">
      <c r="B4" s="55"/>
      <c r="C4" s="56" t="s">
        <v>92</v>
      </c>
      <c r="D4" s="57" t="s">
        <v>93</v>
      </c>
      <c r="E4" s="56" t="s">
        <v>94</v>
      </c>
      <c r="F4" s="57" t="s">
        <v>95</v>
      </c>
      <c r="G4" s="56" t="s">
        <v>96</v>
      </c>
      <c r="H4" s="56"/>
    </row>
    <row r="5" spans="2:14">
      <c r="B5" s="97"/>
      <c r="C5" s="58" t="s">
        <v>11</v>
      </c>
      <c r="D5" s="59" t="s">
        <v>49</v>
      </c>
      <c r="E5" s="58" t="s">
        <v>97</v>
      </c>
      <c r="F5" s="59" t="s">
        <v>43</v>
      </c>
      <c r="G5" s="58" t="s">
        <v>59</v>
      </c>
      <c r="H5" s="58"/>
    </row>
    <row r="6" spans="2:14">
      <c r="B6" s="98"/>
      <c r="C6" s="58" t="s">
        <v>72</v>
      </c>
      <c r="D6" s="59" t="s">
        <v>98</v>
      </c>
      <c r="E6" s="58" t="s">
        <v>90</v>
      </c>
      <c r="F6" s="59" t="s">
        <v>184</v>
      </c>
      <c r="G6" s="58" t="s">
        <v>100</v>
      </c>
      <c r="H6" s="58"/>
    </row>
    <row r="7" spans="2:14">
      <c r="B7" s="100"/>
      <c r="C7" s="58" t="s">
        <v>101</v>
      </c>
      <c r="D7" s="59" t="s">
        <v>73</v>
      </c>
      <c r="E7" s="58" t="s">
        <v>102</v>
      </c>
      <c r="F7" s="59" t="s">
        <v>748</v>
      </c>
      <c r="G7" s="58" t="s">
        <v>749</v>
      </c>
      <c r="H7" s="58"/>
    </row>
    <row r="8" spans="2:14">
      <c r="B8" s="101"/>
      <c r="C8" s="69" t="s">
        <v>103</v>
      </c>
      <c r="D8" s="59" t="s">
        <v>104</v>
      </c>
      <c r="E8" s="58" t="s">
        <v>85</v>
      </c>
      <c r="F8" s="68" t="s">
        <v>105</v>
      </c>
      <c r="G8" s="58" t="s">
        <v>106</v>
      </c>
      <c r="H8" s="58"/>
    </row>
    <row r="9" spans="2:14">
      <c r="B9" s="101"/>
      <c r="C9" s="58" t="s">
        <v>83</v>
      </c>
      <c r="D9" s="59" t="s">
        <v>107</v>
      </c>
      <c r="E9" s="58" t="s">
        <v>108</v>
      </c>
      <c r="F9" s="59" t="s">
        <v>109</v>
      </c>
      <c r="G9" s="58" t="s">
        <v>110</v>
      </c>
      <c r="H9" s="58"/>
    </row>
    <row r="10" spans="2:14" ht="16.8" thickBot="1">
      <c r="B10" s="101"/>
      <c r="C10" s="58"/>
      <c r="D10" s="59" t="s">
        <v>48</v>
      </c>
      <c r="E10" s="58" t="s">
        <v>48</v>
      </c>
      <c r="F10" s="59" t="s">
        <v>48</v>
      </c>
      <c r="G10" s="58"/>
      <c r="H10" s="58"/>
    </row>
    <row r="11" spans="2:14" ht="16.8" thickBot="1">
      <c r="B11" s="55"/>
      <c r="C11" s="56" t="s">
        <v>111</v>
      </c>
      <c r="D11" s="57" t="s">
        <v>112</v>
      </c>
      <c r="E11" s="56" t="s">
        <v>113</v>
      </c>
      <c r="F11" s="57" t="s">
        <v>114</v>
      </c>
      <c r="G11" s="56" t="s">
        <v>115</v>
      </c>
      <c r="H11" s="56" t="s">
        <v>194</v>
      </c>
    </row>
    <row r="12" spans="2:14">
      <c r="B12" s="97"/>
      <c r="C12" s="58" t="s">
        <v>11</v>
      </c>
      <c r="D12" s="59" t="s">
        <v>59</v>
      </c>
      <c r="E12" s="58" t="s">
        <v>68</v>
      </c>
      <c r="F12" s="59" t="s">
        <v>43</v>
      </c>
      <c r="G12" s="58" t="s">
        <v>116</v>
      </c>
      <c r="H12" s="58" t="s">
        <v>195</v>
      </c>
    </row>
    <row r="13" spans="2:14">
      <c r="B13" s="98"/>
      <c r="C13" s="58" t="s">
        <v>117</v>
      </c>
      <c r="D13" s="59" t="s">
        <v>185</v>
      </c>
      <c r="E13" s="58" t="s">
        <v>119</v>
      </c>
      <c r="F13" s="59" t="s">
        <v>186</v>
      </c>
      <c r="G13" s="58" t="s">
        <v>120</v>
      </c>
      <c r="H13" s="58" t="s">
        <v>197</v>
      </c>
    </row>
    <row r="14" spans="2:14">
      <c r="B14" s="100"/>
      <c r="C14" s="58" t="s">
        <v>121</v>
      </c>
      <c r="D14" s="59" t="s">
        <v>122</v>
      </c>
      <c r="E14" s="58" t="s">
        <v>69</v>
      </c>
      <c r="F14" s="59" t="s">
        <v>67</v>
      </c>
      <c r="G14" s="58" t="s">
        <v>123</v>
      </c>
      <c r="H14" s="58" t="s">
        <v>198</v>
      </c>
    </row>
    <row r="15" spans="2:14">
      <c r="B15" s="101"/>
      <c r="C15" s="69" t="s">
        <v>105</v>
      </c>
      <c r="D15" s="59" t="s">
        <v>56</v>
      </c>
      <c r="E15" s="58" t="s">
        <v>124</v>
      </c>
      <c r="F15" s="68" t="s">
        <v>125</v>
      </c>
      <c r="G15" s="58" t="s">
        <v>126</v>
      </c>
      <c r="H15" s="58" t="s">
        <v>200</v>
      </c>
    </row>
    <row r="16" spans="2:14">
      <c r="B16" s="101"/>
      <c r="C16" s="58" t="s">
        <v>71</v>
      </c>
      <c r="D16" s="59" t="s">
        <v>87</v>
      </c>
      <c r="E16" s="58" t="s">
        <v>77</v>
      </c>
      <c r="F16" s="59" t="s">
        <v>809</v>
      </c>
      <c r="G16" s="58" t="s">
        <v>127</v>
      </c>
      <c r="H16" s="58" t="s">
        <v>202</v>
      </c>
    </row>
    <row r="17" spans="2:8" ht="16.8" thickBot="1">
      <c r="B17" s="101"/>
      <c r="C17" s="58"/>
      <c r="D17" s="59" t="s">
        <v>48</v>
      </c>
      <c r="E17" s="58" t="s">
        <v>48</v>
      </c>
      <c r="F17" s="59" t="s">
        <v>48</v>
      </c>
      <c r="G17" s="58"/>
      <c r="H17" s="58"/>
    </row>
    <row r="18" spans="2:8" ht="16.8" thickBot="1">
      <c r="B18" s="55"/>
      <c r="C18" s="56" t="s">
        <v>128</v>
      </c>
      <c r="D18" s="57" t="s">
        <v>129</v>
      </c>
      <c r="E18" s="56" t="s">
        <v>130</v>
      </c>
      <c r="F18" s="57" t="s">
        <v>131</v>
      </c>
      <c r="G18" s="56" t="s">
        <v>132</v>
      </c>
      <c r="H18" s="56"/>
    </row>
    <row r="19" spans="2:8">
      <c r="B19" s="97"/>
      <c r="C19" s="58" t="s">
        <v>11</v>
      </c>
      <c r="D19" s="59" t="s">
        <v>133</v>
      </c>
      <c r="E19" s="58" t="s">
        <v>134</v>
      </c>
      <c r="F19" s="59"/>
      <c r="G19" s="58"/>
      <c r="H19" s="58"/>
    </row>
    <row r="20" spans="2:8">
      <c r="B20" s="98"/>
      <c r="C20" s="58" t="s">
        <v>135</v>
      </c>
      <c r="D20" s="59" t="s">
        <v>187</v>
      </c>
      <c r="E20" s="58" t="s">
        <v>137</v>
      </c>
      <c r="F20" s="59"/>
      <c r="G20" s="58"/>
      <c r="H20" s="58"/>
    </row>
    <row r="21" spans="2:8">
      <c r="B21" s="100"/>
      <c r="C21" s="58" t="s">
        <v>138</v>
      </c>
      <c r="D21" s="59" t="s">
        <v>807</v>
      </c>
      <c r="E21" s="58" t="s">
        <v>808</v>
      </c>
      <c r="F21" s="59" t="s">
        <v>191</v>
      </c>
      <c r="G21" s="58" t="s">
        <v>191</v>
      </c>
      <c r="H21" s="58"/>
    </row>
    <row r="22" spans="2:8">
      <c r="B22" s="101"/>
      <c r="C22" s="69" t="s">
        <v>125</v>
      </c>
      <c r="D22" s="59" t="s">
        <v>139</v>
      </c>
      <c r="E22" s="58" t="s">
        <v>140</v>
      </c>
      <c r="F22" s="59"/>
      <c r="G22" s="58"/>
      <c r="H22" s="58"/>
    </row>
    <row r="23" spans="2:8">
      <c r="B23" s="101"/>
      <c r="C23" s="58" t="s">
        <v>141</v>
      </c>
      <c r="D23" s="59" t="s">
        <v>142</v>
      </c>
      <c r="E23" s="58" t="s">
        <v>66</v>
      </c>
      <c r="F23" s="59"/>
      <c r="G23" s="9"/>
      <c r="H23" s="9" t="s">
        <v>74</v>
      </c>
    </row>
    <row r="24" spans="2:8" ht="16.8" thickBot="1">
      <c r="B24" s="101"/>
      <c r="C24" s="58"/>
      <c r="D24" s="59" t="s">
        <v>48</v>
      </c>
      <c r="E24" s="58" t="s">
        <v>48</v>
      </c>
      <c r="F24" s="59"/>
      <c r="G24" s="44"/>
      <c r="H24" s="44" t="s">
        <v>91</v>
      </c>
    </row>
    <row r="25" spans="2:8" ht="16.8" thickBot="1">
      <c r="B25" s="103"/>
      <c r="C25" s="56" t="s">
        <v>143</v>
      </c>
      <c r="D25" s="60" t="s">
        <v>144</v>
      </c>
      <c r="E25" s="60" t="s">
        <v>145</v>
      </c>
      <c r="F25" s="56" t="s">
        <v>146</v>
      </c>
      <c r="G25" s="56" t="s">
        <v>147</v>
      </c>
      <c r="H25" s="56"/>
    </row>
    <row r="26" spans="2:8">
      <c r="B26" s="104"/>
      <c r="C26" s="60" t="s">
        <v>11</v>
      </c>
      <c r="D26" s="60" t="s">
        <v>148</v>
      </c>
      <c r="E26" s="60" t="s">
        <v>149</v>
      </c>
      <c r="F26" s="58" t="s">
        <v>43</v>
      </c>
      <c r="G26" s="61" t="s">
        <v>150</v>
      </c>
      <c r="H26" s="61"/>
    </row>
    <row r="27" spans="2:8" ht="16.8" thickBot="1">
      <c r="B27" s="105"/>
      <c r="C27" s="58" t="s">
        <v>188</v>
      </c>
      <c r="D27" s="58" t="s">
        <v>152</v>
      </c>
      <c r="E27" s="58" t="s">
        <v>153</v>
      </c>
      <c r="F27" s="58" t="s">
        <v>154</v>
      </c>
      <c r="G27" s="62" t="s">
        <v>155</v>
      </c>
      <c r="H27" s="62"/>
    </row>
    <row r="28" spans="2:8">
      <c r="B28" s="63"/>
      <c r="C28" s="58" t="s">
        <v>156</v>
      </c>
      <c r="D28" s="58" t="s">
        <v>65</v>
      </c>
      <c r="E28" s="58" t="s">
        <v>81</v>
      </c>
      <c r="F28" s="58" t="s">
        <v>157</v>
      </c>
      <c r="G28" s="58" t="s">
        <v>80</v>
      </c>
      <c r="H28" s="58"/>
    </row>
    <row r="29" spans="2:8">
      <c r="B29" s="64"/>
      <c r="C29" s="69" t="s">
        <v>158</v>
      </c>
      <c r="D29" s="58" t="s">
        <v>85</v>
      </c>
      <c r="E29" s="58" t="s">
        <v>159</v>
      </c>
      <c r="F29" s="69" t="s">
        <v>160</v>
      </c>
      <c r="G29" s="62" t="s">
        <v>161</v>
      </c>
      <c r="H29" s="62"/>
    </row>
    <row r="30" spans="2:8">
      <c r="B30" s="104"/>
      <c r="C30" s="58" t="s">
        <v>162</v>
      </c>
      <c r="D30" s="58" t="s">
        <v>163</v>
      </c>
      <c r="E30" s="58" t="s">
        <v>164</v>
      </c>
      <c r="F30" s="58" t="s">
        <v>70</v>
      </c>
      <c r="G30" s="62" t="s">
        <v>165</v>
      </c>
      <c r="H30" s="62"/>
    </row>
    <row r="31" spans="2:8" ht="16.8" thickBot="1">
      <c r="B31" s="105"/>
      <c r="C31" s="65"/>
      <c r="D31" s="65" t="s">
        <v>48</v>
      </c>
      <c r="E31" s="65" t="s">
        <v>166</v>
      </c>
      <c r="F31" s="65" t="s">
        <v>48</v>
      </c>
      <c r="G31" s="66"/>
      <c r="H31" s="66"/>
    </row>
    <row r="32" spans="2:8" ht="16.8" thickBot="1">
      <c r="B32" s="55"/>
      <c r="C32" s="56" t="s">
        <v>167</v>
      </c>
      <c r="D32" s="57" t="s">
        <v>168</v>
      </c>
      <c r="E32" s="56" t="s">
        <v>169</v>
      </c>
      <c r="F32" s="57" t="s">
        <v>170</v>
      </c>
      <c r="G32" s="56" t="s">
        <v>171</v>
      </c>
      <c r="H32" s="56"/>
    </row>
    <row r="33" spans="2:8">
      <c r="B33" s="97"/>
      <c r="C33" s="58" t="s">
        <v>11</v>
      </c>
      <c r="D33" s="59" t="s">
        <v>49</v>
      </c>
      <c r="E33" s="58" t="s">
        <v>172</v>
      </c>
      <c r="F33" s="59" t="s">
        <v>43</v>
      </c>
      <c r="G33" s="58" t="s">
        <v>59</v>
      </c>
      <c r="H33" s="58"/>
    </row>
    <row r="34" spans="2:8">
      <c r="B34" s="98"/>
      <c r="C34" s="58" t="s">
        <v>173</v>
      </c>
      <c r="D34" s="59" t="s">
        <v>189</v>
      </c>
      <c r="E34" s="58" t="s">
        <v>88</v>
      </c>
      <c r="F34" s="59" t="s">
        <v>175</v>
      </c>
      <c r="G34" s="58" t="s">
        <v>176</v>
      </c>
      <c r="H34" s="58"/>
    </row>
    <row r="35" spans="2:8">
      <c r="B35" s="100"/>
      <c r="C35" s="58" t="s">
        <v>177</v>
      </c>
      <c r="D35" s="59" t="s">
        <v>810</v>
      </c>
      <c r="E35" s="58" t="s">
        <v>811</v>
      </c>
      <c r="F35" s="59" t="s">
        <v>812</v>
      </c>
      <c r="G35" s="58" t="s">
        <v>82</v>
      </c>
      <c r="H35" s="58"/>
    </row>
    <row r="36" spans="2:8">
      <c r="B36" s="101"/>
      <c r="C36" s="69" t="s">
        <v>103</v>
      </c>
      <c r="D36" s="59" t="s">
        <v>190</v>
      </c>
      <c r="E36" s="58" t="s">
        <v>104</v>
      </c>
      <c r="F36" s="68" t="s">
        <v>105</v>
      </c>
      <c r="G36" s="58" t="s">
        <v>179</v>
      </c>
      <c r="H36" s="58"/>
    </row>
    <row r="37" spans="2:8">
      <c r="B37" s="101"/>
      <c r="C37" s="58" t="s">
        <v>180</v>
      </c>
      <c r="D37" s="59" t="s">
        <v>181</v>
      </c>
      <c r="E37" s="58" t="s">
        <v>79</v>
      </c>
      <c r="F37" s="59" t="s">
        <v>182</v>
      </c>
      <c r="G37" s="58" t="s">
        <v>183</v>
      </c>
      <c r="H37" s="58"/>
    </row>
    <row r="38" spans="2:8" ht="16.8" thickBot="1">
      <c r="B38" s="101"/>
      <c r="C38" s="65"/>
      <c r="D38" s="59" t="s">
        <v>48</v>
      </c>
      <c r="E38" s="58" t="s">
        <v>48</v>
      </c>
      <c r="F38" s="59" t="s">
        <v>48</v>
      </c>
      <c r="G38" s="58"/>
      <c r="H38" s="65"/>
    </row>
    <row r="39" spans="2:8" ht="28.2">
      <c r="D39" s="106"/>
      <c r="E39" s="106"/>
      <c r="F39" s="106"/>
      <c r="G39" s="106"/>
    </row>
    <row r="40" spans="2:8" ht="28.2">
      <c r="C40" s="67"/>
      <c r="D40" s="102"/>
      <c r="E40" s="102"/>
      <c r="F40" s="102"/>
      <c r="G40" s="102"/>
    </row>
  </sheetData>
  <mergeCells count="13">
    <mergeCell ref="D40:G40"/>
    <mergeCell ref="B21:B25"/>
    <mergeCell ref="B26:B27"/>
    <mergeCell ref="B30:B31"/>
    <mergeCell ref="B33:B34"/>
    <mergeCell ref="B35:B38"/>
    <mergeCell ref="D39:G39"/>
    <mergeCell ref="B19:B20"/>
    <mergeCell ref="C2:G2"/>
    <mergeCell ref="B5:B6"/>
    <mergeCell ref="B7:B10"/>
    <mergeCell ref="B12:B13"/>
    <mergeCell ref="B14:B17"/>
  </mergeCells>
  <phoneticPr fontId="1" type="noConversion"/>
  <printOptions horizontalCentered="1" verticalCentered="1"/>
  <pageMargins left="0.47244094488188981" right="0.62992125984251968" top="0.31496062992125984" bottom="0.35433070866141736" header="0.23622047244094491" footer="0.51181102362204722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22" zoomScaleNormal="100" workbookViewId="0">
      <selection activeCell="C24" sqref="C24"/>
    </sheetView>
  </sheetViews>
  <sheetFormatPr defaultColWidth="9" defaultRowHeight="13.8"/>
  <cols>
    <col min="1" max="1" width="5.6640625" style="92" customWidth="1"/>
    <col min="2" max="2" width="11.109375" style="92" customWidth="1"/>
    <col min="3" max="3" width="49.88671875" style="92" customWidth="1"/>
    <col min="4" max="4" width="8.44140625" style="92" customWidth="1"/>
    <col min="5" max="5" width="4" style="92" customWidth="1"/>
    <col min="6" max="6" width="6.77734375" style="92" customWidth="1"/>
    <col min="7" max="7" width="5.77734375" style="92" customWidth="1"/>
    <col min="8" max="9" width="5.21875" style="92" customWidth="1"/>
    <col min="10" max="16384" width="9" style="92"/>
  </cols>
  <sheetData>
    <row r="1" spans="1:9">
      <c r="A1" s="117" t="s">
        <v>760</v>
      </c>
      <c r="B1" s="117"/>
      <c r="C1" s="117"/>
      <c r="D1" s="119" t="s">
        <v>448</v>
      </c>
      <c r="E1" s="119"/>
      <c r="F1" s="119"/>
      <c r="G1" s="119"/>
      <c r="H1" s="119"/>
      <c r="I1" s="119"/>
    </row>
    <row r="2" spans="1:9" ht="9.75" customHeight="1" thickBot="1">
      <c r="A2" s="118"/>
      <c r="B2" s="118"/>
      <c r="C2" s="118"/>
      <c r="D2" s="120" t="s">
        <v>1</v>
      </c>
      <c r="E2" s="120"/>
      <c r="F2" s="120"/>
      <c r="G2" s="120"/>
      <c r="H2" s="120"/>
      <c r="I2" s="120"/>
    </row>
    <row r="3" spans="1:9" ht="16.5" customHeight="1" thickBot="1">
      <c r="A3" s="75" t="s">
        <v>2</v>
      </c>
      <c r="B3" s="76" t="s">
        <v>3</v>
      </c>
      <c r="C3" s="76"/>
      <c r="D3" s="77" t="s">
        <v>19</v>
      </c>
      <c r="E3" s="77" t="s">
        <v>6</v>
      </c>
      <c r="F3" s="77" t="s">
        <v>21</v>
      </c>
      <c r="G3" s="77" t="s">
        <v>35</v>
      </c>
      <c r="H3" s="77" t="s">
        <v>23</v>
      </c>
      <c r="I3" s="78" t="s">
        <v>10</v>
      </c>
    </row>
    <row r="4" spans="1:9" ht="16.5" customHeight="1">
      <c r="A4" s="115">
        <v>42625</v>
      </c>
      <c r="B4" s="16" t="s">
        <v>11</v>
      </c>
      <c r="C4" s="94" t="s">
        <v>785</v>
      </c>
      <c r="D4" s="79" t="s">
        <v>12</v>
      </c>
      <c r="E4" s="80">
        <v>5.4</v>
      </c>
      <c r="F4" s="20">
        <f>E4*2</f>
        <v>10.8</v>
      </c>
      <c r="G4" s="20" t="s">
        <v>590</v>
      </c>
      <c r="H4" s="20">
        <f>E4*15</f>
        <v>81</v>
      </c>
      <c r="I4" s="21">
        <f>((F4+H4)*4)</f>
        <v>367.2</v>
      </c>
    </row>
    <row r="5" spans="1:9" ht="32.4">
      <c r="A5" s="116"/>
      <c r="B5" s="22" t="s">
        <v>218</v>
      </c>
      <c r="C5" s="23" t="s">
        <v>591</v>
      </c>
      <c r="D5" s="79" t="s">
        <v>14</v>
      </c>
      <c r="E5" s="80">
        <v>1.4</v>
      </c>
      <c r="F5" s="81">
        <f>E5*7</f>
        <v>9.7999999999999989</v>
      </c>
      <c r="G5" s="70">
        <f>E5*5</f>
        <v>7</v>
      </c>
      <c r="H5" s="70" t="s">
        <v>592</v>
      </c>
      <c r="I5" s="27">
        <f>(F5*4)+(G5*9)</f>
        <v>102.19999999999999</v>
      </c>
    </row>
    <row r="6" spans="1:9" ht="16.2">
      <c r="A6" s="116"/>
      <c r="B6" s="22" t="s">
        <v>388</v>
      </c>
      <c r="C6" s="23" t="s">
        <v>593</v>
      </c>
      <c r="D6" s="79" t="s">
        <v>594</v>
      </c>
      <c r="E6" s="80">
        <v>2.6</v>
      </c>
      <c r="F6" s="70">
        <f>E6*1</f>
        <v>2.6</v>
      </c>
      <c r="G6" s="70" t="s">
        <v>590</v>
      </c>
      <c r="H6" s="70">
        <f>E6*5</f>
        <v>13</v>
      </c>
      <c r="I6" s="29">
        <f>((F6+H6)*4+6*E6)</f>
        <v>78</v>
      </c>
    </row>
    <row r="7" spans="1:9" ht="16.2">
      <c r="A7" s="116"/>
      <c r="B7" s="22" t="s">
        <v>390</v>
      </c>
      <c r="C7" s="23" t="s">
        <v>595</v>
      </c>
      <c r="D7" s="79" t="s">
        <v>596</v>
      </c>
      <c r="E7" s="80"/>
      <c r="F7" s="70" t="s">
        <v>526</v>
      </c>
      <c r="G7" s="70" t="s">
        <v>526</v>
      </c>
      <c r="H7" s="70">
        <f>E7*15</f>
        <v>0</v>
      </c>
      <c r="I7" s="29">
        <f>H7*4</f>
        <v>0</v>
      </c>
    </row>
    <row r="8" spans="1:9" ht="16.5" customHeight="1">
      <c r="A8" s="121" t="s">
        <v>597</v>
      </c>
      <c r="B8" s="22" t="s">
        <v>392</v>
      </c>
      <c r="C8" s="23" t="s">
        <v>598</v>
      </c>
      <c r="D8" s="79" t="s">
        <v>599</v>
      </c>
      <c r="E8" s="80">
        <v>3</v>
      </c>
      <c r="F8" s="70" t="s">
        <v>590</v>
      </c>
      <c r="G8" s="70">
        <f>E8*5</f>
        <v>15</v>
      </c>
      <c r="H8" s="70" t="s">
        <v>592</v>
      </c>
      <c r="I8" s="29">
        <f>G8*9</f>
        <v>135</v>
      </c>
    </row>
    <row r="9" spans="1:9" ht="16.5" customHeight="1" thickBot="1">
      <c r="A9" s="121"/>
      <c r="B9" s="22" t="s">
        <v>394</v>
      </c>
      <c r="C9" s="23" t="s">
        <v>600</v>
      </c>
      <c r="D9" s="79" t="s">
        <v>601</v>
      </c>
      <c r="E9" s="82"/>
      <c r="F9" s="33">
        <f>F4+F5+F6</f>
        <v>23.200000000000003</v>
      </c>
      <c r="G9" s="34">
        <f>G5+G8</f>
        <v>22</v>
      </c>
      <c r="H9" s="34">
        <f>H4+H6+H7</f>
        <v>94</v>
      </c>
      <c r="I9" s="35">
        <f>I4+I5+I6+I7+I8</f>
        <v>682.4</v>
      </c>
    </row>
    <row r="10" spans="1:9" ht="16.5" customHeight="1">
      <c r="A10" s="121"/>
      <c r="B10" s="22" t="s">
        <v>212</v>
      </c>
      <c r="C10" s="23" t="s">
        <v>602</v>
      </c>
      <c r="D10" s="79"/>
      <c r="E10" s="80"/>
      <c r="F10" s="83"/>
      <c r="G10" s="83"/>
      <c r="H10" s="83"/>
      <c r="I10" s="84"/>
    </row>
    <row r="11" spans="1:9" ht="32.4">
      <c r="A11" s="121"/>
      <c r="B11" s="22" t="s">
        <v>219</v>
      </c>
      <c r="C11" s="23" t="s">
        <v>603</v>
      </c>
      <c r="D11" s="85"/>
      <c r="E11" s="85"/>
      <c r="F11" s="85"/>
      <c r="G11" s="85"/>
      <c r="H11" s="85"/>
      <c r="I11" s="86"/>
    </row>
    <row r="12" spans="1:9" ht="16.5" customHeight="1" thickBot="1">
      <c r="A12" s="122"/>
      <c r="B12" s="30"/>
      <c r="C12" s="31"/>
      <c r="D12" s="87"/>
      <c r="E12" s="87"/>
      <c r="F12" s="87"/>
      <c r="G12" s="87"/>
      <c r="H12" s="87"/>
      <c r="I12" s="88"/>
    </row>
    <row r="13" spans="1:9" ht="16.5" customHeight="1">
      <c r="A13" s="75" t="s">
        <v>604</v>
      </c>
      <c r="B13" s="76" t="s">
        <v>605</v>
      </c>
      <c r="C13" s="76" t="s">
        <v>606</v>
      </c>
      <c r="D13" s="77" t="s">
        <v>607</v>
      </c>
      <c r="E13" s="77" t="s">
        <v>608</v>
      </c>
      <c r="F13" s="77" t="s">
        <v>609</v>
      </c>
      <c r="G13" s="77" t="s">
        <v>610</v>
      </c>
      <c r="H13" s="77" t="s">
        <v>611</v>
      </c>
      <c r="I13" s="78" t="s">
        <v>612</v>
      </c>
    </row>
    <row r="14" spans="1:9" ht="16.5" customHeight="1">
      <c r="A14" s="115">
        <f>A4+1</f>
        <v>42626</v>
      </c>
      <c r="B14" s="22" t="s">
        <v>133</v>
      </c>
      <c r="C14" s="23" t="s">
        <v>786</v>
      </c>
      <c r="D14" s="79" t="s">
        <v>613</v>
      </c>
      <c r="E14" s="80">
        <v>5</v>
      </c>
      <c r="F14" s="20">
        <f>E14*2</f>
        <v>10</v>
      </c>
      <c r="G14" s="20" t="s">
        <v>590</v>
      </c>
      <c r="H14" s="20">
        <f>E14*15</f>
        <v>75</v>
      </c>
      <c r="I14" s="21">
        <f>((F14+H14)*4)</f>
        <v>340</v>
      </c>
    </row>
    <row r="15" spans="1:9" ht="16.2">
      <c r="A15" s="116"/>
      <c r="B15" s="22" t="s">
        <v>386</v>
      </c>
      <c r="C15" s="23" t="s">
        <v>614</v>
      </c>
      <c r="D15" s="79" t="s">
        <v>615</v>
      </c>
      <c r="E15" s="80">
        <v>1.7</v>
      </c>
      <c r="F15" s="81">
        <f>E15*7</f>
        <v>11.9</v>
      </c>
      <c r="G15" s="70">
        <f>E15*5</f>
        <v>8.5</v>
      </c>
      <c r="H15" s="70" t="s">
        <v>592</v>
      </c>
      <c r="I15" s="27">
        <f>(F15*4)+(G15*9)</f>
        <v>124.1</v>
      </c>
    </row>
    <row r="16" spans="1:9" ht="16.2">
      <c r="A16" s="116"/>
      <c r="B16" s="22" t="s">
        <v>337</v>
      </c>
      <c r="C16" s="23" t="s">
        <v>616</v>
      </c>
      <c r="D16" s="79" t="s">
        <v>594</v>
      </c>
      <c r="E16" s="80">
        <v>2.9</v>
      </c>
      <c r="F16" s="70">
        <f>E16*1</f>
        <v>2.9</v>
      </c>
      <c r="G16" s="70" t="s">
        <v>590</v>
      </c>
      <c r="H16" s="70">
        <f>E16*5</f>
        <v>14.5</v>
      </c>
      <c r="I16" s="29">
        <f>((F16+H16)*4+6*E16)</f>
        <v>87</v>
      </c>
    </row>
    <row r="17" spans="1:9" ht="16.5" customHeight="1">
      <c r="A17" s="116"/>
      <c r="B17" s="22" t="s">
        <v>820</v>
      </c>
      <c r="C17" s="23" t="s">
        <v>823</v>
      </c>
      <c r="D17" s="79" t="s">
        <v>617</v>
      </c>
      <c r="E17" s="80">
        <v>1</v>
      </c>
      <c r="F17" s="70" t="s">
        <v>590</v>
      </c>
      <c r="G17" s="70" t="s">
        <v>590</v>
      </c>
      <c r="H17" s="70">
        <f>E17*15</f>
        <v>15</v>
      </c>
      <c r="I17" s="29">
        <f>H17*4</f>
        <v>60</v>
      </c>
    </row>
    <row r="18" spans="1:9" ht="32.4">
      <c r="A18" s="121" t="s">
        <v>618</v>
      </c>
      <c r="B18" s="22" t="s">
        <v>393</v>
      </c>
      <c r="C18" s="23" t="s">
        <v>619</v>
      </c>
      <c r="D18" s="79" t="s">
        <v>599</v>
      </c>
      <c r="E18" s="80">
        <v>2.8</v>
      </c>
      <c r="F18" s="70" t="s">
        <v>590</v>
      </c>
      <c r="G18" s="70">
        <f>E18*5</f>
        <v>14</v>
      </c>
      <c r="H18" s="70" t="s">
        <v>592</v>
      </c>
      <c r="I18" s="29">
        <f>G18*9</f>
        <v>126</v>
      </c>
    </row>
    <row r="19" spans="1:9" ht="16.8" thickBot="1">
      <c r="A19" s="121"/>
      <c r="B19" s="22" t="s">
        <v>339</v>
      </c>
      <c r="C19" s="23" t="s">
        <v>453</v>
      </c>
      <c r="D19" s="79" t="s">
        <v>601</v>
      </c>
      <c r="E19" s="82"/>
      <c r="F19" s="33">
        <f>F14+F15+F16</f>
        <v>24.799999999999997</v>
      </c>
      <c r="G19" s="34">
        <f>G15+G18</f>
        <v>22.5</v>
      </c>
      <c r="H19" s="34">
        <f>H14+H16+H17</f>
        <v>104.5</v>
      </c>
      <c r="I19" s="35">
        <f>I14+I15+I16+I17+I18</f>
        <v>737.1</v>
      </c>
    </row>
    <row r="20" spans="1:9" ht="16.5" customHeight="1">
      <c r="A20" s="121"/>
      <c r="B20" s="22" t="s">
        <v>139</v>
      </c>
      <c r="C20" s="23" t="s">
        <v>620</v>
      </c>
      <c r="D20" s="79"/>
      <c r="E20" s="80"/>
      <c r="F20" s="83"/>
      <c r="G20" s="83"/>
      <c r="H20" s="83"/>
      <c r="I20" s="84"/>
    </row>
    <row r="21" spans="1:9" ht="16.2">
      <c r="A21" s="121"/>
      <c r="B21" s="22" t="s">
        <v>396</v>
      </c>
      <c r="C21" s="23" t="s">
        <v>621</v>
      </c>
      <c r="D21" s="85"/>
      <c r="E21" s="85"/>
      <c r="F21" s="85"/>
      <c r="G21" s="85"/>
      <c r="H21" s="85"/>
      <c r="I21" s="86"/>
    </row>
    <row r="22" spans="1:9" ht="16.8" thickBot="1">
      <c r="A22" s="122"/>
      <c r="B22" s="30" t="s">
        <v>48</v>
      </c>
      <c r="C22" s="31" t="s">
        <v>57</v>
      </c>
      <c r="D22" s="87"/>
      <c r="E22" s="87"/>
      <c r="F22" s="87"/>
      <c r="G22" s="87"/>
      <c r="H22" s="87"/>
      <c r="I22" s="88"/>
    </row>
    <row r="23" spans="1:9" ht="16.5" customHeight="1">
      <c r="A23" s="75" t="s">
        <v>604</v>
      </c>
      <c r="B23" s="76" t="s">
        <v>605</v>
      </c>
      <c r="C23" s="76" t="s">
        <v>606</v>
      </c>
      <c r="D23" s="77" t="s">
        <v>607</v>
      </c>
      <c r="E23" s="77" t="s">
        <v>608</v>
      </c>
      <c r="F23" s="77" t="s">
        <v>609</v>
      </c>
      <c r="G23" s="77" t="s">
        <v>610</v>
      </c>
      <c r="H23" s="77" t="s">
        <v>611</v>
      </c>
      <c r="I23" s="78" t="s">
        <v>612</v>
      </c>
    </row>
    <row r="24" spans="1:9" ht="33" customHeight="1">
      <c r="A24" s="115">
        <f>A14+1</f>
        <v>42627</v>
      </c>
      <c r="B24" s="22" t="s">
        <v>134</v>
      </c>
      <c r="C24" s="23" t="s">
        <v>833</v>
      </c>
      <c r="D24" s="79" t="s">
        <v>12</v>
      </c>
      <c r="E24" s="80">
        <v>5</v>
      </c>
      <c r="F24" s="20">
        <f>E24*2</f>
        <v>10</v>
      </c>
      <c r="G24" s="20" t="s">
        <v>47</v>
      </c>
      <c r="H24" s="20">
        <f>E24*15</f>
        <v>75</v>
      </c>
      <c r="I24" s="21">
        <f>((F24+H24)*4)</f>
        <v>340</v>
      </c>
    </row>
    <row r="25" spans="1:9" ht="32.4">
      <c r="A25" s="116"/>
      <c r="B25" s="22" t="s">
        <v>387</v>
      </c>
      <c r="C25" s="23" t="s">
        <v>790</v>
      </c>
      <c r="D25" s="79" t="s">
        <v>14</v>
      </c>
      <c r="E25" s="80">
        <v>2</v>
      </c>
      <c r="F25" s="81">
        <f>E25*7</f>
        <v>14</v>
      </c>
      <c r="G25" s="70">
        <f>E25*5</f>
        <v>10</v>
      </c>
      <c r="H25" s="70" t="s">
        <v>13</v>
      </c>
      <c r="I25" s="27">
        <f>(F25*4)+(G25*9)</f>
        <v>146</v>
      </c>
    </row>
    <row r="26" spans="1:9" ht="16.2">
      <c r="A26" s="116"/>
      <c r="B26" s="22" t="s">
        <v>389</v>
      </c>
      <c r="C26" s="23" t="s">
        <v>789</v>
      </c>
      <c r="D26" s="79" t="s">
        <v>450</v>
      </c>
      <c r="E26" s="80">
        <v>3.1</v>
      </c>
      <c r="F26" s="70">
        <f>E26*1</f>
        <v>3.1</v>
      </c>
      <c r="G26" s="70" t="s">
        <v>47</v>
      </c>
      <c r="H26" s="70">
        <f>E26*5</f>
        <v>15.5</v>
      </c>
      <c r="I26" s="29">
        <f>((F26+H26)*4+6*E26)</f>
        <v>93</v>
      </c>
    </row>
    <row r="27" spans="1:9" ht="16.2">
      <c r="A27" s="116"/>
      <c r="B27" s="22" t="s">
        <v>391</v>
      </c>
      <c r="C27" s="23" t="s">
        <v>787</v>
      </c>
      <c r="D27" s="79" t="s">
        <v>16</v>
      </c>
      <c r="E27" s="80">
        <v>1</v>
      </c>
      <c r="F27" s="70" t="s">
        <v>47</v>
      </c>
      <c r="G27" s="70" t="s">
        <v>47</v>
      </c>
      <c r="H27" s="70">
        <f>E27*15</f>
        <v>15</v>
      </c>
      <c r="I27" s="29">
        <f>H27*4</f>
        <v>60</v>
      </c>
    </row>
    <row r="28" spans="1:9" ht="16.2">
      <c r="A28" s="121" t="s">
        <v>63</v>
      </c>
      <c r="B28" s="22" t="s">
        <v>821</v>
      </c>
      <c r="C28" s="23" t="s">
        <v>822</v>
      </c>
      <c r="D28" s="79" t="s">
        <v>27</v>
      </c>
      <c r="E28" s="80">
        <v>3</v>
      </c>
      <c r="F28" s="70" t="s">
        <v>47</v>
      </c>
      <c r="G28" s="70">
        <f>E28*5</f>
        <v>15</v>
      </c>
      <c r="H28" s="70" t="s">
        <v>13</v>
      </c>
      <c r="I28" s="29">
        <f>G28*9</f>
        <v>135</v>
      </c>
    </row>
    <row r="29" spans="1:9" ht="38.25" customHeight="1" thickBot="1">
      <c r="A29" s="121"/>
      <c r="B29" s="22" t="s">
        <v>622</v>
      </c>
      <c r="C29" s="23" t="s">
        <v>788</v>
      </c>
      <c r="D29" s="79" t="s">
        <v>28</v>
      </c>
      <c r="E29" s="82"/>
      <c r="F29" s="33">
        <f>F24+F25+F26</f>
        <v>27.1</v>
      </c>
      <c r="G29" s="34">
        <f>G25+G28</f>
        <v>25</v>
      </c>
      <c r="H29" s="34">
        <f>H24+H26+H27</f>
        <v>105.5</v>
      </c>
      <c r="I29" s="35">
        <f>I24+I25+I26+I27+I28</f>
        <v>774</v>
      </c>
    </row>
    <row r="30" spans="1:9" ht="16.2">
      <c r="A30" s="121"/>
      <c r="B30" s="22" t="s">
        <v>140</v>
      </c>
      <c r="C30" s="23" t="s">
        <v>623</v>
      </c>
      <c r="D30" s="79"/>
      <c r="E30" s="80"/>
      <c r="F30" s="83"/>
      <c r="G30" s="83"/>
      <c r="H30" s="83"/>
      <c r="I30" s="84"/>
    </row>
    <row r="31" spans="1:9" ht="16.2">
      <c r="A31" s="121"/>
      <c r="B31" s="22" t="s">
        <v>48</v>
      </c>
      <c r="C31" s="23" t="s">
        <v>57</v>
      </c>
      <c r="D31" s="85"/>
      <c r="E31" s="85"/>
      <c r="F31" s="85"/>
      <c r="G31" s="85"/>
      <c r="H31" s="85"/>
      <c r="I31" s="86"/>
    </row>
    <row r="32" spans="1:9" ht="17.25" customHeight="1" thickBot="1">
      <c r="A32" s="122"/>
      <c r="B32" s="89" t="s">
        <v>66</v>
      </c>
      <c r="C32" s="90" t="s">
        <v>624</v>
      </c>
      <c r="D32" s="87"/>
      <c r="E32" s="87"/>
      <c r="F32" s="87"/>
      <c r="G32" s="87"/>
      <c r="H32" s="87"/>
      <c r="I32" s="88"/>
    </row>
    <row r="33" spans="1:9" ht="16.5" customHeight="1" thickBot="1">
      <c r="A33" s="75" t="s">
        <v>2</v>
      </c>
      <c r="B33" s="76" t="s">
        <v>3</v>
      </c>
      <c r="C33" s="76" t="s">
        <v>4</v>
      </c>
      <c r="D33" s="77" t="s">
        <v>19</v>
      </c>
      <c r="E33" s="77" t="s">
        <v>6</v>
      </c>
      <c r="F33" s="77" t="s">
        <v>21</v>
      </c>
      <c r="G33" s="77" t="s">
        <v>35</v>
      </c>
      <c r="H33" s="77" t="s">
        <v>23</v>
      </c>
      <c r="I33" s="78" t="s">
        <v>10</v>
      </c>
    </row>
    <row r="34" spans="1:9" ht="13.5" customHeight="1">
      <c r="A34" s="115">
        <f>A24+1</f>
        <v>42628</v>
      </c>
      <c r="B34" s="16"/>
      <c r="C34" s="17"/>
      <c r="D34" s="79"/>
      <c r="E34" s="80"/>
      <c r="F34" s="20"/>
      <c r="G34" s="20"/>
      <c r="H34" s="20"/>
      <c r="I34" s="21"/>
    </row>
    <row r="35" spans="1:9" ht="16.2">
      <c r="A35" s="116"/>
      <c r="B35" s="22"/>
      <c r="C35" s="23"/>
      <c r="D35" s="79"/>
      <c r="E35" s="80"/>
      <c r="F35" s="81"/>
      <c r="G35" s="70"/>
      <c r="H35" s="70"/>
      <c r="I35" s="27"/>
    </row>
    <row r="36" spans="1:9" ht="16.2">
      <c r="A36" s="116"/>
      <c r="B36" s="22"/>
      <c r="C36" s="23"/>
      <c r="D36" s="79"/>
      <c r="E36" s="80"/>
      <c r="F36" s="70"/>
      <c r="G36" s="70"/>
      <c r="H36" s="70"/>
      <c r="I36" s="29"/>
    </row>
    <row r="37" spans="1:9" ht="16.2">
      <c r="A37" s="116"/>
      <c r="B37" s="22"/>
      <c r="C37" s="23"/>
      <c r="D37" s="79"/>
      <c r="E37" s="80"/>
      <c r="F37" s="70"/>
      <c r="G37" s="70"/>
      <c r="H37" s="70"/>
      <c r="I37" s="29"/>
    </row>
    <row r="38" spans="1:9" ht="31.5" customHeight="1">
      <c r="A38" s="121" t="s">
        <v>494</v>
      </c>
      <c r="B38" s="22"/>
      <c r="C38" s="23"/>
      <c r="D38" s="79"/>
      <c r="E38" s="80"/>
      <c r="F38" s="70"/>
      <c r="G38" s="70"/>
      <c r="H38" s="70"/>
      <c r="I38" s="29"/>
    </row>
    <row r="39" spans="1:9" ht="16.5" customHeight="1" thickBot="1">
      <c r="A39" s="121"/>
      <c r="B39" s="22"/>
      <c r="C39" s="23"/>
      <c r="D39" s="79"/>
      <c r="E39" s="82"/>
      <c r="F39" s="33"/>
      <c r="G39" s="34"/>
      <c r="H39" s="34"/>
      <c r="I39" s="35"/>
    </row>
    <row r="40" spans="1:9" ht="16.5" customHeight="1">
      <c r="A40" s="121"/>
      <c r="B40" s="22"/>
      <c r="C40" s="23"/>
      <c r="D40" s="79"/>
      <c r="E40" s="80"/>
      <c r="F40" s="83"/>
      <c r="G40" s="83"/>
      <c r="H40" s="83"/>
      <c r="I40" s="84"/>
    </row>
    <row r="41" spans="1:9" ht="16.2">
      <c r="A41" s="121"/>
      <c r="B41" s="22"/>
      <c r="C41" s="23"/>
      <c r="D41" s="85"/>
      <c r="E41" s="85"/>
      <c r="F41" s="85"/>
      <c r="G41" s="85"/>
      <c r="H41" s="85"/>
      <c r="I41" s="86"/>
    </row>
    <row r="42" spans="1:9" ht="10.5" customHeight="1" thickBot="1">
      <c r="A42" s="122"/>
      <c r="B42" s="87"/>
      <c r="C42" s="96"/>
      <c r="D42" s="87"/>
      <c r="E42" s="87"/>
      <c r="F42" s="87"/>
      <c r="G42" s="87"/>
      <c r="H42" s="87"/>
      <c r="I42" s="88"/>
    </row>
    <row r="43" spans="1:9" ht="16.5" customHeight="1">
      <c r="A43" s="75" t="s">
        <v>2</v>
      </c>
      <c r="B43" s="76" t="s">
        <v>3</v>
      </c>
      <c r="C43" s="76" t="s">
        <v>4</v>
      </c>
      <c r="D43" s="77" t="s">
        <v>19</v>
      </c>
      <c r="E43" s="77" t="s">
        <v>6</v>
      </c>
      <c r="F43" s="77" t="s">
        <v>21</v>
      </c>
      <c r="G43" s="77" t="s">
        <v>35</v>
      </c>
      <c r="H43" s="77" t="s">
        <v>23</v>
      </c>
      <c r="I43" s="78" t="s">
        <v>10</v>
      </c>
    </row>
    <row r="44" spans="1:9" ht="16.2">
      <c r="A44" s="115">
        <f>A34+1</f>
        <v>42629</v>
      </c>
      <c r="B44" s="22"/>
      <c r="C44" s="23"/>
      <c r="D44" s="79"/>
      <c r="E44" s="80"/>
      <c r="F44" s="20"/>
      <c r="G44" s="20"/>
      <c r="H44" s="20"/>
      <c r="I44" s="21"/>
    </row>
    <row r="45" spans="1:9" ht="16.2">
      <c r="A45" s="116"/>
      <c r="B45" s="22"/>
      <c r="C45" s="23"/>
      <c r="D45" s="79"/>
      <c r="E45" s="80"/>
      <c r="F45" s="81"/>
      <c r="G45" s="70"/>
      <c r="H45" s="70"/>
      <c r="I45" s="27"/>
    </row>
    <row r="46" spans="1:9" ht="16.2">
      <c r="A46" s="116"/>
      <c r="B46" s="22"/>
      <c r="C46" s="23"/>
      <c r="D46" s="79"/>
      <c r="E46" s="80"/>
      <c r="F46" s="70"/>
      <c r="G46" s="70"/>
      <c r="H46" s="70"/>
      <c r="I46" s="29"/>
    </row>
    <row r="47" spans="1:9" ht="16.2">
      <c r="A47" s="116"/>
      <c r="B47" s="22"/>
      <c r="C47" s="23"/>
      <c r="D47" s="79"/>
      <c r="E47" s="80"/>
      <c r="F47" s="70"/>
      <c r="G47" s="70"/>
      <c r="H47" s="70"/>
      <c r="I47" s="29"/>
    </row>
    <row r="48" spans="1:9" ht="16.2">
      <c r="A48" s="121" t="s">
        <v>504</v>
      </c>
      <c r="B48" s="22"/>
      <c r="C48" s="23"/>
      <c r="D48" s="79"/>
      <c r="E48" s="80"/>
      <c r="F48" s="70"/>
      <c r="G48" s="70"/>
      <c r="H48" s="70"/>
      <c r="I48" s="29"/>
    </row>
    <row r="49" spans="1:9" ht="16.8" thickBot="1">
      <c r="A49" s="121"/>
      <c r="B49" s="22"/>
      <c r="C49" s="23"/>
      <c r="D49" s="79"/>
      <c r="E49" s="82"/>
      <c r="F49" s="33"/>
      <c r="G49" s="34"/>
      <c r="H49" s="34"/>
      <c r="I49" s="35"/>
    </row>
    <row r="50" spans="1:9" ht="16.5" customHeight="1">
      <c r="A50" s="121"/>
      <c r="B50" s="22"/>
      <c r="C50" s="23"/>
      <c r="D50" s="79"/>
      <c r="E50" s="80"/>
      <c r="F50" s="83"/>
      <c r="G50" s="83"/>
      <c r="H50" s="83"/>
      <c r="I50" s="84"/>
    </row>
    <row r="51" spans="1:9" ht="16.2">
      <c r="A51" s="121"/>
      <c r="B51" s="22"/>
      <c r="C51" s="23"/>
      <c r="D51" s="85"/>
      <c r="E51" s="85"/>
      <c r="F51" s="85"/>
      <c r="G51" s="85"/>
      <c r="H51" s="85"/>
      <c r="I51" s="86"/>
    </row>
    <row r="52" spans="1:9" ht="15.75" customHeight="1" thickBot="1">
      <c r="A52" s="122"/>
      <c r="B52" s="30"/>
      <c r="C52" s="31"/>
      <c r="D52" s="87"/>
      <c r="E52" s="87"/>
      <c r="F52" s="87"/>
      <c r="G52" s="87"/>
      <c r="H52" s="87"/>
      <c r="I52" s="88"/>
    </row>
    <row r="53" spans="1:9">
      <c r="A53" s="91" t="s">
        <v>44</v>
      </c>
      <c r="D53" s="91" t="s">
        <v>46</v>
      </c>
      <c r="E53" s="91"/>
      <c r="F53" s="91"/>
      <c r="G53" s="93"/>
      <c r="H53" s="93"/>
      <c r="I53" s="93"/>
    </row>
  </sheetData>
  <mergeCells count="13">
    <mergeCell ref="A48:A52"/>
    <mergeCell ref="A18:A22"/>
    <mergeCell ref="A24:A27"/>
    <mergeCell ref="A28:A32"/>
    <mergeCell ref="A34:A37"/>
    <mergeCell ref="A38:A42"/>
    <mergeCell ref="A44:A47"/>
    <mergeCell ref="A14:A17"/>
    <mergeCell ref="A1:C2"/>
    <mergeCell ref="D1:I1"/>
    <mergeCell ref="D2:I2"/>
    <mergeCell ref="A4:A7"/>
    <mergeCell ref="A8:A12"/>
  </mergeCells>
  <phoneticPr fontId="1" type="noConversion"/>
  <printOptions horizontalCentered="1"/>
  <pageMargins left="0.31496062992125984" right="0.31496062992125984" top="0.15748031496062992" bottom="0.15748031496062992" header="0.31496062992125984" footer="0.31496062992125984"/>
  <pageSetup paperSize="9" scale="8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40" zoomScaleNormal="100" workbookViewId="0">
      <selection activeCell="D47" sqref="D47"/>
    </sheetView>
  </sheetViews>
  <sheetFormatPr defaultColWidth="9" defaultRowHeight="13.8"/>
  <cols>
    <col min="1" max="1" width="5.6640625" style="74" customWidth="1"/>
    <col min="2" max="2" width="11.109375" style="74" customWidth="1"/>
    <col min="3" max="3" width="49.88671875" style="74" customWidth="1"/>
    <col min="4" max="4" width="8.44140625" style="74" customWidth="1"/>
    <col min="5" max="5" width="4" style="74" customWidth="1"/>
    <col min="6" max="6" width="6.77734375" style="74" customWidth="1"/>
    <col min="7" max="7" width="5.77734375" style="74" customWidth="1"/>
    <col min="8" max="9" width="5.21875" style="74" customWidth="1"/>
    <col min="10" max="16384" width="9" style="74"/>
  </cols>
  <sheetData>
    <row r="1" spans="1:9">
      <c r="A1" s="117" t="s">
        <v>761</v>
      </c>
      <c r="B1" s="117"/>
      <c r="C1" s="117"/>
      <c r="D1" s="119" t="s">
        <v>448</v>
      </c>
      <c r="E1" s="119"/>
      <c r="F1" s="119"/>
      <c r="G1" s="119"/>
      <c r="H1" s="119"/>
      <c r="I1" s="119"/>
    </row>
    <row r="2" spans="1:9" ht="9.75" customHeight="1" thickBot="1">
      <c r="A2" s="118"/>
      <c r="B2" s="118"/>
      <c r="C2" s="118"/>
      <c r="D2" s="120" t="s">
        <v>1</v>
      </c>
      <c r="E2" s="120"/>
      <c r="F2" s="120"/>
      <c r="G2" s="120"/>
      <c r="H2" s="120"/>
      <c r="I2" s="120"/>
    </row>
    <row r="3" spans="1:9" ht="16.5" customHeight="1" thickBot="1">
      <c r="A3" s="75" t="s">
        <v>2</v>
      </c>
      <c r="B3" s="76" t="s">
        <v>3</v>
      </c>
      <c r="C3" s="76"/>
      <c r="D3" s="77" t="s">
        <v>19</v>
      </c>
      <c r="E3" s="77" t="s">
        <v>6</v>
      </c>
      <c r="F3" s="77" t="s">
        <v>21</v>
      </c>
      <c r="G3" s="77" t="s">
        <v>35</v>
      </c>
      <c r="H3" s="77" t="s">
        <v>23</v>
      </c>
      <c r="I3" s="78" t="s">
        <v>10</v>
      </c>
    </row>
    <row r="4" spans="1:9" ht="16.5" customHeight="1">
      <c r="A4" s="115">
        <v>42632</v>
      </c>
      <c r="B4" s="16" t="s">
        <v>11</v>
      </c>
      <c r="C4" s="94" t="s">
        <v>753</v>
      </c>
      <c r="D4" s="79" t="s">
        <v>12</v>
      </c>
      <c r="E4" s="80">
        <v>5</v>
      </c>
      <c r="F4" s="20">
        <f>E4*2</f>
        <v>10</v>
      </c>
      <c r="G4" s="20" t="s">
        <v>47</v>
      </c>
      <c r="H4" s="20">
        <f>E4*15</f>
        <v>75</v>
      </c>
      <c r="I4" s="21">
        <f>((F4+H4)*4)</f>
        <v>340</v>
      </c>
    </row>
    <row r="5" spans="1:9" ht="32.4">
      <c r="A5" s="116"/>
      <c r="B5" s="22" t="s">
        <v>625</v>
      </c>
      <c r="C5" s="23" t="s">
        <v>626</v>
      </c>
      <c r="D5" s="79" t="s">
        <v>14</v>
      </c>
      <c r="E5" s="80">
        <v>2.6</v>
      </c>
      <c r="F5" s="81">
        <f>E5*7</f>
        <v>18.2</v>
      </c>
      <c r="G5" s="70">
        <f>E5*5</f>
        <v>13</v>
      </c>
      <c r="H5" s="70" t="s">
        <v>13</v>
      </c>
      <c r="I5" s="27">
        <f>(F5*4)+(G5*9)</f>
        <v>189.8</v>
      </c>
    </row>
    <row r="6" spans="1:9" ht="32.4">
      <c r="A6" s="116"/>
      <c r="B6" s="22" t="s">
        <v>156</v>
      </c>
      <c r="C6" s="23" t="s">
        <v>627</v>
      </c>
      <c r="D6" s="79" t="s">
        <v>450</v>
      </c>
      <c r="E6" s="80">
        <v>2.7</v>
      </c>
      <c r="F6" s="70">
        <f>E6*1</f>
        <v>2.7</v>
      </c>
      <c r="G6" s="70" t="s">
        <v>502</v>
      </c>
      <c r="H6" s="70">
        <f>E6*5</f>
        <v>13.5</v>
      </c>
      <c r="I6" s="29">
        <f>((F6+H6)*4+6*E6)</f>
        <v>81</v>
      </c>
    </row>
    <row r="7" spans="1:9" ht="16.2">
      <c r="A7" s="116"/>
      <c r="B7" s="22" t="s">
        <v>628</v>
      </c>
      <c r="C7" s="23" t="s">
        <v>629</v>
      </c>
      <c r="D7" s="79" t="s">
        <v>503</v>
      </c>
      <c r="E7" s="80">
        <v>0.1</v>
      </c>
      <c r="F7" s="70" t="s">
        <v>502</v>
      </c>
      <c r="G7" s="70" t="s">
        <v>502</v>
      </c>
      <c r="H7" s="70">
        <f>E7*15</f>
        <v>1.5</v>
      </c>
      <c r="I7" s="29">
        <f>H7*4</f>
        <v>6</v>
      </c>
    </row>
    <row r="8" spans="1:9" ht="16.5" customHeight="1">
      <c r="A8" s="121" t="s">
        <v>630</v>
      </c>
      <c r="B8" s="22" t="s">
        <v>411</v>
      </c>
      <c r="C8" s="23" t="s">
        <v>631</v>
      </c>
      <c r="D8" s="79" t="s">
        <v>508</v>
      </c>
      <c r="E8" s="80">
        <v>3</v>
      </c>
      <c r="F8" s="70" t="s">
        <v>502</v>
      </c>
      <c r="G8" s="70">
        <f>E8*5</f>
        <v>15</v>
      </c>
      <c r="H8" s="70" t="s">
        <v>499</v>
      </c>
      <c r="I8" s="29">
        <f>G8*9</f>
        <v>135</v>
      </c>
    </row>
    <row r="9" spans="1:9" ht="16.5" customHeight="1" thickBot="1">
      <c r="A9" s="121"/>
      <c r="B9" s="22" t="s">
        <v>158</v>
      </c>
      <c r="C9" s="23" t="s">
        <v>632</v>
      </c>
      <c r="D9" s="79" t="s">
        <v>633</v>
      </c>
      <c r="E9" s="82"/>
      <c r="F9" s="33">
        <f>F4+F5+F6</f>
        <v>30.9</v>
      </c>
      <c r="G9" s="34">
        <f>G5+G8</f>
        <v>28</v>
      </c>
      <c r="H9" s="34">
        <f>H4+H6+H7</f>
        <v>90</v>
      </c>
      <c r="I9" s="35">
        <f>I4+I5+I6+I7+I8</f>
        <v>751.8</v>
      </c>
    </row>
    <row r="10" spans="1:9" ht="33" customHeight="1">
      <c r="A10" s="121"/>
      <c r="B10" s="22" t="s">
        <v>634</v>
      </c>
      <c r="C10" s="23" t="s">
        <v>635</v>
      </c>
      <c r="D10" s="79"/>
      <c r="E10" s="80"/>
      <c r="F10" s="83"/>
      <c r="G10" s="83"/>
      <c r="H10" s="83"/>
      <c r="I10" s="84"/>
    </row>
    <row r="11" spans="1:9" ht="16.2">
      <c r="A11" s="121"/>
      <c r="B11" s="22" t="s">
        <v>220</v>
      </c>
      <c r="C11" s="23" t="s">
        <v>221</v>
      </c>
      <c r="D11" s="85"/>
      <c r="E11" s="85"/>
      <c r="F11" s="85"/>
      <c r="G11" s="85"/>
      <c r="H11" s="85"/>
      <c r="I11" s="86"/>
    </row>
    <row r="12" spans="1:9" ht="16.5" customHeight="1" thickBot="1">
      <c r="A12" s="122"/>
      <c r="B12" s="30"/>
      <c r="C12" s="31"/>
      <c r="D12" s="87"/>
      <c r="E12" s="87"/>
      <c r="F12" s="87"/>
      <c r="G12" s="87"/>
      <c r="H12" s="87"/>
      <c r="I12" s="88"/>
    </row>
    <row r="13" spans="1:9" ht="16.5" customHeight="1">
      <c r="A13" s="75" t="s">
        <v>636</v>
      </c>
      <c r="B13" s="76" t="s">
        <v>637</v>
      </c>
      <c r="C13" s="76" t="s">
        <v>638</v>
      </c>
      <c r="D13" s="77" t="s">
        <v>639</v>
      </c>
      <c r="E13" s="77" t="s">
        <v>640</v>
      </c>
      <c r="F13" s="77" t="s">
        <v>641</v>
      </c>
      <c r="G13" s="77" t="s">
        <v>642</v>
      </c>
      <c r="H13" s="77" t="s">
        <v>643</v>
      </c>
      <c r="I13" s="78" t="s">
        <v>644</v>
      </c>
    </row>
    <row r="14" spans="1:9" ht="16.5" customHeight="1">
      <c r="A14" s="115">
        <f>A4+1</f>
        <v>42633</v>
      </c>
      <c r="B14" s="22" t="s">
        <v>148</v>
      </c>
      <c r="C14" s="23" t="s">
        <v>791</v>
      </c>
      <c r="D14" s="79" t="s">
        <v>645</v>
      </c>
      <c r="E14" s="80">
        <v>5.4</v>
      </c>
      <c r="F14" s="20">
        <f>E14*2</f>
        <v>10.8</v>
      </c>
      <c r="G14" s="20" t="s">
        <v>502</v>
      </c>
      <c r="H14" s="20">
        <f>E14*15</f>
        <v>81</v>
      </c>
      <c r="I14" s="21">
        <f>((F14+H14)*4)</f>
        <v>367.2</v>
      </c>
    </row>
    <row r="15" spans="1:9" ht="16.2">
      <c r="A15" s="116"/>
      <c r="B15" s="22" t="s">
        <v>646</v>
      </c>
      <c r="C15" s="23" t="s">
        <v>647</v>
      </c>
      <c r="D15" s="79" t="s">
        <v>498</v>
      </c>
      <c r="E15" s="80">
        <v>2.2999999999999998</v>
      </c>
      <c r="F15" s="81">
        <f>E15*7</f>
        <v>16.099999999999998</v>
      </c>
      <c r="G15" s="70">
        <f>E15*5</f>
        <v>11.5</v>
      </c>
      <c r="H15" s="70" t="s">
        <v>499</v>
      </c>
      <c r="I15" s="27">
        <f>(F15*4)+(G15*9)</f>
        <v>167.89999999999998</v>
      </c>
    </row>
    <row r="16" spans="1:9" ht="32.4">
      <c r="A16" s="116"/>
      <c r="B16" s="22" t="s">
        <v>65</v>
      </c>
      <c r="C16" s="23" t="s">
        <v>648</v>
      </c>
      <c r="D16" s="79" t="s">
        <v>501</v>
      </c>
      <c r="E16" s="80">
        <v>2.4</v>
      </c>
      <c r="F16" s="70">
        <f>E16*1</f>
        <v>2.4</v>
      </c>
      <c r="G16" s="70" t="s">
        <v>47</v>
      </c>
      <c r="H16" s="70">
        <f>E16*5</f>
        <v>12</v>
      </c>
      <c r="I16" s="29">
        <f>((F16+H16)*4+6*E16)</f>
        <v>72</v>
      </c>
    </row>
    <row r="17" spans="1:9" ht="16.5" customHeight="1">
      <c r="A17" s="116"/>
      <c r="B17" s="22" t="s">
        <v>649</v>
      </c>
      <c r="C17" s="23" t="s">
        <v>650</v>
      </c>
      <c r="D17" s="79" t="s">
        <v>503</v>
      </c>
      <c r="E17" s="80">
        <v>1</v>
      </c>
      <c r="F17" s="70" t="s">
        <v>502</v>
      </c>
      <c r="G17" s="70" t="s">
        <v>502</v>
      </c>
      <c r="H17" s="70">
        <f>E17*15</f>
        <v>15</v>
      </c>
      <c r="I17" s="29">
        <f>H17*4</f>
        <v>60</v>
      </c>
    </row>
    <row r="18" spans="1:9" ht="16.2">
      <c r="A18" s="121" t="s">
        <v>458</v>
      </c>
      <c r="B18" s="22" t="s">
        <v>412</v>
      </c>
      <c r="C18" s="23" t="s">
        <v>651</v>
      </c>
      <c r="D18" s="79" t="s">
        <v>27</v>
      </c>
      <c r="E18" s="80">
        <v>2.6</v>
      </c>
      <c r="F18" s="70" t="s">
        <v>47</v>
      </c>
      <c r="G18" s="70">
        <f>E18*5</f>
        <v>13</v>
      </c>
      <c r="H18" s="70" t="s">
        <v>13</v>
      </c>
      <c r="I18" s="29">
        <f>G18*9</f>
        <v>117</v>
      </c>
    </row>
    <row r="19" spans="1:9" ht="33" thickBot="1">
      <c r="A19" s="121"/>
      <c r="B19" s="22" t="s">
        <v>414</v>
      </c>
      <c r="C19" s="23" t="s">
        <v>652</v>
      </c>
      <c r="D19" s="79" t="s">
        <v>28</v>
      </c>
      <c r="E19" s="82"/>
      <c r="F19" s="33">
        <f>F14+F15+F16</f>
        <v>29.299999999999997</v>
      </c>
      <c r="G19" s="34">
        <f>G15+G18</f>
        <v>24.5</v>
      </c>
      <c r="H19" s="34">
        <f>H14+H16+H17</f>
        <v>108</v>
      </c>
      <c r="I19" s="35">
        <f>I14+I15+I16+I17+I18</f>
        <v>784.09999999999991</v>
      </c>
    </row>
    <row r="20" spans="1:9" ht="16.5" customHeight="1">
      <c r="A20" s="121"/>
      <c r="B20" s="22" t="s">
        <v>85</v>
      </c>
      <c r="C20" s="23" t="s">
        <v>477</v>
      </c>
      <c r="D20" s="79"/>
      <c r="E20" s="80"/>
      <c r="F20" s="83"/>
      <c r="G20" s="83"/>
      <c r="H20" s="83"/>
      <c r="I20" s="84"/>
    </row>
    <row r="21" spans="1:9" ht="16.2">
      <c r="A21" s="121"/>
      <c r="B21" s="22" t="s">
        <v>163</v>
      </c>
      <c r="C21" s="23" t="s">
        <v>653</v>
      </c>
      <c r="D21" s="85"/>
      <c r="E21" s="85"/>
      <c r="F21" s="85"/>
      <c r="G21" s="85"/>
      <c r="H21" s="85"/>
      <c r="I21" s="86"/>
    </row>
    <row r="22" spans="1:9" ht="16.8" thickBot="1">
      <c r="A22" s="122"/>
      <c r="B22" s="30" t="s">
        <v>48</v>
      </c>
      <c r="C22" s="31" t="s">
        <v>57</v>
      </c>
      <c r="D22" s="87"/>
      <c r="E22" s="87"/>
      <c r="F22" s="87"/>
      <c r="G22" s="87"/>
      <c r="H22" s="87"/>
      <c r="I22" s="88"/>
    </row>
    <row r="23" spans="1:9" ht="16.5" customHeight="1">
      <c r="A23" s="75" t="s">
        <v>2</v>
      </c>
      <c r="B23" s="76" t="s">
        <v>3</v>
      </c>
      <c r="C23" s="76" t="s">
        <v>4</v>
      </c>
      <c r="D23" s="77" t="s">
        <v>19</v>
      </c>
      <c r="E23" s="77" t="s">
        <v>6</v>
      </c>
      <c r="F23" s="77" t="s">
        <v>21</v>
      </c>
      <c r="G23" s="77" t="s">
        <v>35</v>
      </c>
      <c r="H23" s="77" t="s">
        <v>23</v>
      </c>
      <c r="I23" s="78" t="s">
        <v>10</v>
      </c>
    </row>
    <row r="24" spans="1:9" ht="33" customHeight="1">
      <c r="A24" s="115">
        <f>A14+1</f>
        <v>42634</v>
      </c>
      <c r="B24" s="22" t="s">
        <v>352</v>
      </c>
      <c r="C24" s="23" t="s">
        <v>792</v>
      </c>
      <c r="D24" s="79" t="s">
        <v>12</v>
      </c>
      <c r="E24" s="80">
        <v>5.5</v>
      </c>
      <c r="F24" s="20">
        <f>E24*2</f>
        <v>11</v>
      </c>
      <c r="G24" s="20" t="s">
        <v>502</v>
      </c>
      <c r="H24" s="20">
        <f>E24*15</f>
        <v>82.5</v>
      </c>
      <c r="I24" s="21">
        <f>((F24+H24)*4)</f>
        <v>374</v>
      </c>
    </row>
    <row r="25" spans="1:9" ht="16.2">
      <c r="A25" s="116"/>
      <c r="B25" s="22" t="s">
        <v>401</v>
      </c>
      <c r="C25" s="23" t="s">
        <v>654</v>
      </c>
      <c r="D25" s="79" t="s">
        <v>498</v>
      </c>
      <c r="E25" s="80">
        <v>1.5</v>
      </c>
      <c r="F25" s="81">
        <f>E25*7</f>
        <v>10.5</v>
      </c>
      <c r="G25" s="70">
        <f>E25*5</f>
        <v>7.5</v>
      </c>
      <c r="H25" s="70" t="s">
        <v>499</v>
      </c>
      <c r="I25" s="27">
        <f>(F25*4)+(G25*9)</f>
        <v>109.5</v>
      </c>
    </row>
    <row r="26" spans="1:9" ht="16.2">
      <c r="A26" s="116"/>
      <c r="B26" s="22" t="s">
        <v>403</v>
      </c>
      <c r="C26" s="23" t="s">
        <v>655</v>
      </c>
      <c r="D26" s="79" t="s">
        <v>501</v>
      </c>
      <c r="E26" s="80">
        <v>2.8</v>
      </c>
      <c r="F26" s="70">
        <f>E26*1</f>
        <v>2.8</v>
      </c>
      <c r="G26" s="70" t="s">
        <v>502</v>
      </c>
      <c r="H26" s="70">
        <f>E26*5</f>
        <v>14</v>
      </c>
      <c r="I26" s="29">
        <f>((F26+H26)*4+6*E26)</f>
        <v>84</v>
      </c>
    </row>
    <row r="27" spans="1:9" ht="16.2">
      <c r="A27" s="116"/>
      <c r="B27" s="22" t="s">
        <v>656</v>
      </c>
      <c r="C27" s="23" t="s">
        <v>657</v>
      </c>
      <c r="D27" s="79" t="s">
        <v>503</v>
      </c>
      <c r="E27" s="80">
        <v>1</v>
      </c>
      <c r="F27" s="70" t="s">
        <v>502</v>
      </c>
      <c r="G27" s="70" t="s">
        <v>502</v>
      </c>
      <c r="H27" s="70">
        <f>E27*15</f>
        <v>15</v>
      </c>
      <c r="I27" s="29">
        <f>H27*4</f>
        <v>60</v>
      </c>
    </row>
    <row r="28" spans="1:9" ht="32.4">
      <c r="A28" s="121" t="s">
        <v>658</v>
      </c>
      <c r="B28" s="22" t="s">
        <v>331</v>
      </c>
      <c r="C28" s="23" t="s">
        <v>659</v>
      </c>
      <c r="D28" s="79" t="s">
        <v>508</v>
      </c>
      <c r="E28" s="80">
        <v>2.8</v>
      </c>
      <c r="F28" s="70" t="s">
        <v>502</v>
      </c>
      <c r="G28" s="70">
        <f>E28*5</f>
        <v>14</v>
      </c>
      <c r="H28" s="70" t="s">
        <v>13</v>
      </c>
      <c r="I28" s="29">
        <f>G28*9</f>
        <v>126</v>
      </c>
    </row>
    <row r="29" spans="1:9" ht="36.75" customHeight="1" thickBot="1">
      <c r="A29" s="121"/>
      <c r="B29" s="22" t="s">
        <v>81</v>
      </c>
      <c r="C29" s="23" t="s">
        <v>793</v>
      </c>
      <c r="D29" s="79" t="s">
        <v>28</v>
      </c>
      <c r="E29" s="82"/>
      <c r="F29" s="33">
        <f>F24+F25+F26</f>
        <v>24.3</v>
      </c>
      <c r="G29" s="34">
        <f>G25+G28</f>
        <v>21.5</v>
      </c>
      <c r="H29" s="34">
        <f>H24+H26+H27</f>
        <v>111.5</v>
      </c>
      <c r="I29" s="35">
        <f>I24+I25+I26+I27+I28</f>
        <v>753.5</v>
      </c>
    </row>
    <row r="30" spans="1:9" ht="16.2">
      <c r="A30" s="121"/>
      <c r="B30" s="22" t="s">
        <v>159</v>
      </c>
      <c r="C30" s="23" t="s">
        <v>223</v>
      </c>
      <c r="D30" s="79"/>
      <c r="E30" s="80"/>
      <c r="F30" s="83"/>
      <c r="G30" s="83"/>
      <c r="H30" s="83"/>
      <c r="I30" s="84"/>
    </row>
    <row r="31" spans="1:9" ht="16.2">
      <c r="A31" s="121"/>
      <c r="B31" s="22" t="s">
        <v>48</v>
      </c>
      <c r="C31" s="23" t="s">
        <v>57</v>
      </c>
      <c r="D31" s="85"/>
      <c r="E31" s="85"/>
      <c r="F31" s="85"/>
      <c r="G31" s="85"/>
      <c r="H31" s="85"/>
      <c r="I31" s="86"/>
    </row>
    <row r="32" spans="1:9" ht="24" customHeight="1" thickBot="1">
      <c r="A32" s="122"/>
      <c r="B32" s="89" t="s">
        <v>84</v>
      </c>
      <c r="C32" s="90" t="s">
        <v>660</v>
      </c>
      <c r="D32" s="87"/>
      <c r="E32" s="87"/>
      <c r="F32" s="87"/>
      <c r="G32" s="87"/>
      <c r="H32" s="87"/>
      <c r="I32" s="88"/>
    </row>
    <row r="33" spans="1:9" ht="16.5" customHeight="1" thickBot="1">
      <c r="A33" s="75" t="s">
        <v>2</v>
      </c>
      <c r="B33" s="76" t="s">
        <v>3</v>
      </c>
      <c r="C33" s="76" t="s">
        <v>4</v>
      </c>
      <c r="D33" s="77" t="s">
        <v>19</v>
      </c>
      <c r="E33" s="77" t="s">
        <v>6</v>
      </c>
      <c r="F33" s="77" t="s">
        <v>21</v>
      </c>
      <c r="G33" s="77" t="s">
        <v>35</v>
      </c>
      <c r="H33" s="77" t="s">
        <v>23</v>
      </c>
      <c r="I33" s="78" t="s">
        <v>10</v>
      </c>
    </row>
    <row r="34" spans="1:9" ht="18.75" customHeight="1">
      <c r="A34" s="115">
        <f>A24+1</f>
        <v>42635</v>
      </c>
      <c r="B34" s="16" t="s">
        <v>43</v>
      </c>
      <c r="C34" s="17" t="s">
        <v>770</v>
      </c>
      <c r="D34" s="79" t="s">
        <v>12</v>
      </c>
      <c r="E34" s="80">
        <v>5.6</v>
      </c>
      <c r="F34" s="20">
        <f>E34*2</f>
        <v>11.2</v>
      </c>
      <c r="G34" s="20" t="s">
        <v>47</v>
      </c>
      <c r="H34" s="20">
        <f>E34*15</f>
        <v>84</v>
      </c>
      <c r="I34" s="21">
        <f>((F34+H34)*4)</f>
        <v>380.8</v>
      </c>
    </row>
    <row r="35" spans="1:9" ht="38.25" customHeight="1">
      <c r="A35" s="116"/>
      <c r="B35" s="22" t="s">
        <v>661</v>
      </c>
      <c r="C35" s="23" t="s">
        <v>662</v>
      </c>
      <c r="D35" s="79" t="s">
        <v>14</v>
      </c>
      <c r="E35" s="80">
        <v>1.5</v>
      </c>
      <c r="F35" s="81">
        <f>E35*7</f>
        <v>10.5</v>
      </c>
      <c r="G35" s="70">
        <f>E35*5</f>
        <v>7.5</v>
      </c>
      <c r="H35" s="70" t="s">
        <v>13</v>
      </c>
      <c r="I35" s="27">
        <f>(F35*4)+(G35*9)</f>
        <v>109.5</v>
      </c>
    </row>
    <row r="36" spans="1:9" ht="16.2">
      <c r="A36" s="116"/>
      <c r="B36" s="22" t="s">
        <v>404</v>
      </c>
      <c r="C36" s="23" t="s">
        <v>663</v>
      </c>
      <c r="D36" s="79" t="s">
        <v>450</v>
      </c>
      <c r="E36" s="80">
        <v>2.5</v>
      </c>
      <c r="F36" s="70">
        <f>E36*1</f>
        <v>2.5</v>
      </c>
      <c r="G36" s="70" t="s">
        <v>47</v>
      </c>
      <c r="H36" s="70">
        <f>E36*5</f>
        <v>12.5</v>
      </c>
      <c r="I36" s="29">
        <f>((F36+H36)*4+6*E36)</f>
        <v>75</v>
      </c>
    </row>
    <row r="37" spans="1:9" ht="32.4">
      <c r="A37" s="116"/>
      <c r="B37" s="22" t="s">
        <v>409</v>
      </c>
      <c r="C37" s="23" t="s">
        <v>664</v>
      </c>
      <c r="D37" s="79" t="s">
        <v>16</v>
      </c>
      <c r="E37" s="80">
        <v>1</v>
      </c>
      <c r="F37" s="70" t="s">
        <v>47</v>
      </c>
      <c r="G37" s="70" t="s">
        <v>47</v>
      </c>
      <c r="H37" s="70">
        <f>E37*15</f>
        <v>15</v>
      </c>
      <c r="I37" s="29">
        <f>H37*4</f>
        <v>60</v>
      </c>
    </row>
    <row r="38" spans="1:9" ht="31.5" customHeight="1">
      <c r="A38" s="121" t="s">
        <v>665</v>
      </c>
      <c r="B38" s="22" t="s">
        <v>157</v>
      </c>
      <c r="C38" s="23" t="s">
        <v>666</v>
      </c>
      <c r="D38" s="79" t="s">
        <v>508</v>
      </c>
      <c r="E38" s="80">
        <v>2.7</v>
      </c>
      <c r="F38" s="70" t="s">
        <v>502</v>
      </c>
      <c r="G38" s="70">
        <f>E38*5</f>
        <v>13.5</v>
      </c>
      <c r="H38" s="70" t="s">
        <v>499</v>
      </c>
      <c r="I38" s="29">
        <f>G38*9</f>
        <v>121.5</v>
      </c>
    </row>
    <row r="39" spans="1:9" ht="16.5" customHeight="1" thickBot="1">
      <c r="A39" s="121"/>
      <c r="B39" s="22" t="s">
        <v>667</v>
      </c>
      <c r="C39" s="23" t="s">
        <v>668</v>
      </c>
      <c r="D39" s="79" t="s">
        <v>633</v>
      </c>
      <c r="E39" s="82"/>
      <c r="F39" s="33">
        <f>F34+F35+F36</f>
        <v>24.2</v>
      </c>
      <c r="G39" s="34">
        <f>G35+G38</f>
        <v>21</v>
      </c>
      <c r="H39" s="34">
        <f>H34+H36+H37</f>
        <v>111.5</v>
      </c>
      <c r="I39" s="35">
        <f>I34+I35+I36+I37+I38</f>
        <v>746.8</v>
      </c>
    </row>
    <row r="40" spans="1:9" ht="16.5" customHeight="1">
      <c r="A40" s="121"/>
      <c r="B40" s="22" t="s">
        <v>160</v>
      </c>
      <c r="C40" s="23" t="s">
        <v>669</v>
      </c>
      <c r="D40" s="79"/>
      <c r="E40" s="80"/>
      <c r="F40" s="83"/>
      <c r="G40" s="83"/>
      <c r="H40" s="83"/>
      <c r="I40" s="84"/>
    </row>
    <row r="41" spans="1:9" ht="16.2">
      <c r="A41" s="121"/>
      <c r="B41" s="22" t="s">
        <v>420</v>
      </c>
      <c r="C41" s="23" t="s">
        <v>670</v>
      </c>
      <c r="D41" s="85"/>
      <c r="E41" s="85"/>
      <c r="F41" s="85"/>
      <c r="G41" s="85"/>
      <c r="H41" s="85"/>
      <c r="I41" s="86"/>
    </row>
    <row r="42" spans="1:9" ht="22.5" customHeight="1" thickBot="1">
      <c r="A42" s="122"/>
      <c r="B42" s="89" t="s">
        <v>48</v>
      </c>
      <c r="C42" s="90" t="s">
        <v>57</v>
      </c>
      <c r="D42" s="87"/>
      <c r="E42" s="87"/>
      <c r="F42" s="87"/>
      <c r="G42" s="87"/>
      <c r="H42" s="87"/>
      <c r="I42" s="88"/>
    </row>
    <row r="43" spans="1:9" ht="16.5" customHeight="1">
      <c r="A43" s="75" t="s">
        <v>636</v>
      </c>
      <c r="B43" s="76" t="s">
        <v>637</v>
      </c>
      <c r="C43" s="76" t="s">
        <v>638</v>
      </c>
      <c r="D43" s="77" t="s">
        <v>639</v>
      </c>
      <c r="E43" s="77" t="s">
        <v>640</v>
      </c>
      <c r="F43" s="77" t="s">
        <v>641</v>
      </c>
      <c r="G43" s="77" t="s">
        <v>642</v>
      </c>
      <c r="H43" s="77" t="s">
        <v>643</v>
      </c>
      <c r="I43" s="78" t="s">
        <v>644</v>
      </c>
    </row>
    <row r="44" spans="1:9" ht="16.2">
      <c r="A44" s="115">
        <f>A34+1</f>
        <v>42636</v>
      </c>
      <c r="B44" s="22" t="s">
        <v>150</v>
      </c>
      <c r="C44" s="23" t="s">
        <v>794</v>
      </c>
      <c r="D44" s="79" t="s">
        <v>645</v>
      </c>
      <c r="E44" s="80">
        <v>5.2</v>
      </c>
      <c r="F44" s="20">
        <f>E44*2</f>
        <v>10.4</v>
      </c>
      <c r="G44" s="20" t="s">
        <v>502</v>
      </c>
      <c r="H44" s="20">
        <f>E44*15</f>
        <v>78</v>
      </c>
      <c r="I44" s="21">
        <f>((F44+H44)*4)</f>
        <v>353.6</v>
      </c>
    </row>
    <row r="45" spans="1:9" ht="16.2">
      <c r="A45" s="116"/>
      <c r="B45" s="22" t="s">
        <v>67</v>
      </c>
      <c r="C45" s="23" t="s">
        <v>671</v>
      </c>
      <c r="D45" s="79" t="s">
        <v>498</v>
      </c>
      <c r="E45" s="80">
        <v>1.5</v>
      </c>
      <c r="F45" s="81">
        <f>E45*7</f>
        <v>10.5</v>
      </c>
      <c r="G45" s="70">
        <f>E45*5</f>
        <v>7.5</v>
      </c>
      <c r="H45" s="70" t="s">
        <v>499</v>
      </c>
      <c r="I45" s="27">
        <f>(F45*4)+(G45*9)</f>
        <v>109.5</v>
      </c>
    </row>
    <row r="46" spans="1:9" ht="16.2">
      <c r="A46" s="116"/>
      <c r="B46" s="22" t="s">
        <v>405</v>
      </c>
      <c r="C46" s="23" t="s">
        <v>672</v>
      </c>
      <c r="D46" s="79" t="s">
        <v>501</v>
      </c>
      <c r="E46" s="80">
        <v>2.6</v>
      </c>
      <c r="F46" s="70">
        <f>E46*1</f>
        <v>2.6</v>
      </c>
      <c r="G46" s="70" t="s">
        <v>47</v>
      </c>
      <c r="H46" s="70">
        <f>E46*5</f>
        <v>13</v>
      </c>
      <c r="I46" s="29">
        <f>((F46+H46)*4+6*E46)</f>
        <v>78</v>
      </c>
    </row>
    <row r="47" spans="1:9" ht="32.4">
      <c r="A47" s="116"/>
      <c r="B47" s="22" t="s">
        <v>410</v>
      </c>
      <c r="C47" s="23" t="s">
        <v>673</v>
      </c>
      <c r="D47" s="79" t="s">
        <v>16</v>
      </c>
      <c r="E47" s="80"/>
      <c r="F47" s="70" t="s">
        <v>47</v>
      </c>
      <c r="G47" s="70" t="s">
        <v>47</v>
      </c>
      <c r="H47" s="70">
        <f>E47*15</f>
        <v>0</v>
      </c>
      <c r="I47" s="29">
        <f>H47*4</f>
        <v>0</v>
      </c>
    </row>
    <row r="48" spans="1:9" ht="32.4">
      <c r="A48" s="121" t="s">
        <v>504</v>
      </c>
      <c r="B48" s="22" t="s">
        <v>80</v>
      </c>
      <c r="C48" s="23" t="s">
        <v>674</v>
      </c>
      <c r="D48" s="79" t="s">
        <v>27</v>
      </c>
      <c r="E48" s="80">
        <v>3</v>
      </c>
      <c r="F48" s="70" t="s">
        <v>47</v>
      </c>
      <c r="G48" s="70">
        <f>E48*5</f>
        <v>15</v>
      </c>
      <c r="H48" s="70" t="s">
        <v>13</v>
      </c>
      <c r="I48" s="29">
        <f>G48*9</f>
        <v>135</v>
      </c>
    </row>
    <row r="49" spans="1:9" ht="16.8" thickBot="1">
      <c r="A49" s="121"/>
      <c r="B49" s="22" t="s">
        <v>675</v>
      </c>
      <c r="C49" s="23" t="s">
        <v>676</v>
      </c>
      <c r="D49" s="79" t="s">
        <v>28</v>
      </c>
      <c r="E49" s="82"/>
      <c r="F49" s="33">
        <f>F44+F45+F46</f>
        <v>23.5</v>
      </c>
      <c r="G49" s="34">
        <f>G45+G48</f>
        <v>22.5</v>
      </c>
      <c r="H49" s="34">
        <f>H44+H46+H47</f>
        <v>91</v>
      </c>
      <c r="I49" s="35">
        <f>I44+I45+I46+I47+I48</f>
        <v>676.1</v>
      </c>
    </row>
    <row r="50" spans="1:9" ht="16.5" customHeight="1">
      <c r="A50" s="121"/>
      <c r="B50" s="22" t="s">
        <v>418</v>
      </c>
      <c r="C50" s="23" t="s">
        <v>677</v>
      </c>
      <c r="D50" s="79"/>
      <c r="E50" s="80"/>
      <c r="F50" s="83"/>
      <c r="G50" s="83"/>
      <c r="H50" s="83"/>
      <c r="I50" s="84"/>
    </row>
    <row r="51" spans="1:9" ht="32.4">
      <c r="A51" s="121"/>
      <c r="B51" s="22" t="s">
        <v>165</v>
      </c>
      <c r="C51" s="23" t="s">
        <v>678</v>
      </c>
      <c r="D51" s="85"/>
      <c r="E51" s="85"/>
      <c r="F51" s="85"/>
      <c r="G51" s="85"/>
      <c r="H51" s="85"/>
      <c r="I51" s="86"/>
    </row>
    <row r="52" spans="1:9" ht="15.75" customHeight="1" thickBot="1">
      <c r="A52" s="122"/>
      <c r="B52" s="30"/>
      <c r="C52" s="31"/>
      <c r="D52" s="87"/>
      <c r="E52" s="87"/>
      <c r="F52" s="87"/>
      <c r="G52" s="87"/>
      <c r="H52" s="87"/>
      <c r="I52" s="88"/>
    </row>
    <row r="53" spans="1:9">
      <c r="A53" s="91" t="s">
        <v>44</v>
      </c>
      <c r="B53" s="92"/>
      <c r="C53" s="92"/>
      <c r="D53" s="91" t="s">
        <v>46</v>
      </c>
      <c r="E53" s="91"/>
      <c r="F53" s="91"/>
      <c r="G53" s="93"/>
      <c r="H53" s="93"/>
      <c r="I53" s="93"/>
    </row>
  </sheetData>
  <mergeCells count="13">
    <mergeCell ref="A48:A52"/>
    <mergeCell ref="A18:A22"/>
    <mergeCell ref="A24:A27"/>
    <mergeCell ref="A28:A32"/>
    <mergeCell ref="A34:A37"/>
    <mergeCell ref="A38:A42"/>
    <mergeCell ref="A44:A47"/>
    <mergeCell ref="A14:A17"/>
    <mergeCell ref="A1:C2"/>
    <mergeCell ref="D1:I1"/>
    <mergeCell ref="D2:I2"/>
    <mergeCell ref="A4:A7"/>
    <mergeCell ref="A8:A12"/>
  </mergeCells>
  <phoneticPr fontId="1" type="noConversion"/>
  <printOptions horizontalCentered="1"/>
  <pageMargins left="0.31496062992125984" right="0.31496062992125984" top="0.15748031496062992" bottom="0.15748031496062992" header="0.31496062992125984" footer="0.31496062992125984"/>
  <pageSetup paperSize="9" scale="86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1" zoomScaleNormal="100" workbookViewId="0">
      <selection activeCell="C19" sqref="C19"/>
    </sheetView>
  </sheetViews>
  <sheetFormatPr defaultColWidth="9" defaultRowHeight="13.8"/>
  <cols>
    <col min="1" max="1" width="5.6640625" style="92" customWidth="1"/>
    <col min="2" max="2" width="13.44140625" style="92" customWidth="1"/>
    <col min="3" max="3" width="52" style="92" customWidth="1"/>
    <col min="4" max="4" width="8.44140625" style="92" customWidth="1"/>
    <col min="5" max="5" width="4" style="92" customWidth="1"/>
    <col min="6" max="6" width="6.77734375" style="92" customWidth="1"/>
    <col min="7" max="7" width="5.77734375" style="92" customWidth="1"/>
    <col min="8" max="9" width="5.21875" style="92" customWidth="1"/>
    <col min="10" max="16384" width="9" style="92"/>
  </cols>
  <sheetData>
    <row r="1" spans="1:9">
      <c r="A1" s="117" t="s">
        <v>762</v>
      </c>
      <c r="B1" s="117"/>
      <c r="C1" s="117"/>
      <c r="D1" s="119" t="s">
        <v>448</v>
      </c>
      <c r="E1" s="119"/>
      <c r="F1" s="119"/>
      <c r="G1" s="119"/>
      <c r="H1" s="119"/>
      <c r="I1" s="119"/>
    </row>
    <row r="2" spans="1:9" ht="9.75" customHeight="1" thickBot="1">
      <c r="A2" s="118"/>
      <c r="B2" s="118"/>
      <c r="C2" s="118"/>
      <c r="D2" s="120" t="s">
        <v>1</v>
      </c>
      <c r="E2" s="120"/>
      <c r="F2" s="120"/>
      <c r="G2" s="120"/>
      <c r="H2" s="120"/>
      <c r="I2" s="120"/>
    </row>
    <row r="3" spans="1:9" ht="16.5" customHeight="1" thickBot="1">
      <c r="A3" s="75" t="s">
        <v>2</v>
      </c>
      <c r="B3" s="76" t="s">
        <v>3</v>
      </c>
      <c r="C3" s="76"/>
      <c r="D3" s="77" t="s">
        <v>19</v>
      </c>
      <c r="E3" s="77" t="s">
        <v>6</v>
      </c>
      <c r="F3" s="77" t="s">
        <v>21</v>
      </c>
      <c r="G3" s="77" t="s">
        <v>35</v>
      </c>
      <c r="H3" s="77" t="s">
        <v>23</v>
      </c>
      <c r="I3" s="78" t="s">
        <v>10</v>
      </c>
    </row>
    <row r="4" spans="1:9" ht="16.5" customHeight="1">
      <c r="A4" s="115">
        <v>42639</v>
      </c>
      <c r="B4" s="16" t="s">
        <v>11</v>
      </c>
      <c r="C4" s="94" t="s">
        <v>795</v>
      </c>
      <c r="D4" s="79" t="s">
        <v>12</v>
      </c>
      <c r="E4" s="80">
        <v>5.4</v>
      </c>
      <c r="F4" s="20">
        <f>E4*2</f>
        <v>10.8</v>
      </c>
      <c r="G4" s="20" t="s">
        <v>679</v>
      </c>
      <c r="H4" s="20">
        <f>E4*15</f>
        <v>81</v>
      </c>
      <c r="I4" s="21">
        <f>((F4+H4)*4)</f>
        <v>367.2</v>
      </c>
    </row>
    <row r="5" spans="1:9" ht="16.2">
      <c r="A5" s="116"/>
      <c r="B5" s="22" t="s">
        <v>421</v>
      </c>
      <c r="C5" s="23" t="s">
        <v>796</v>
      </c>
      <c r="D5" s="79" t="s">
        <v>14</v>
      </c>
      <c r="E5" s="80">
        <v>2.5</v>
      </c>
      <c r="F5" s="81">
        <f>E5*7</f>
        <v>17.5</v>
      </c>
      <c r="G5" s="70">
        <f>E5*5</f>
        <v>12.5</v>
      </c>
      <c r="H5" s="70" t="s">
        <v>13</v>
      </c>
      <c r="I5" s="27">
        <f>(F5*4)+(G5*9)</f>
        <v>182.5</v>
      </c>
    </row>
    <row r="6" spans="1:9" ht="16.2">
      <c r="A6" s="116"/>
      <c r="B6" s="22" t="s">
        <v>426</v>
      </c>
      <c r="C6" s="23" t="s">
        <v>797</v>
      </c>
      <c r="D6" s="79" t="s">
        <v>450</v>
      </c>
      <c r="E6" s="80">
        <v>1.8</v>
      </c>
      <c r="F6" s="70">
        <f>E6*1</f>
        <v>1.8</v>
      </c>
      <c r="G6" s="70" t="s">
        <v>47</v>
      </c>
      <c r="H6" s="70">
        <f>E6*5</f>
        <v>9</v>
      </c>
      <c r="I6" s="29">
        <f>((F6+H6)*4+6*E6)</f>
        <v>54</v>
      </c>
    </row>
    <row r="7" spans="1:9" ht="16.2">
      <c r="A7" s="116"/>
      <c r="B7" s="22" t="s">
        <v>173</v>
      </c>
      <c r="C7" s="23" t="s">
        <v>680</v>
      </c>
      <c r="D7" s="79" t="s">
        <v>16</v>
      </c>
      <c r="E7" s="80"/>
      <c r="F7" s="70" t="s">
        <v>47</v>
      </c>
      <c r="G7" s="70" t="s">
        <v>47</v>
      </c>
      <c r="H7" s="70">
        <f>E7*15</f>
        <v>0</v>
      </c>
      <c r="I7" s="29">
        <f>H7*4</f>
        <v>0</v>
      </c>
    </row>
    <row r="8" spans="1:9" ht="16.5" customHeight="1">
      <c r="A8" s="121" t="s">
        <v>681</v>
      </c>
      <c r="B8" s="22" t="s">
        <v>433</v>
      </c>
      <c r="C8" s="23" t="s">
        <v>682</v>
      </c>
      <c r="D8" s="79" t="s">
        <v>683</v>
      </c>
      <c r="E8" s="80">
        <v>2.8</v>
      </c>
      <c r="F8" s="70" t="s">
        <v>684</v>
      </c>
      <c r="G8" s="70">
        <f>E8*5</f>
        <v>14</v>
      </c>
      <c r="H8" s="70" t="s">
        <v>13</v>
      </c>
      <c r="I8" s="29">
        <f>G8*9</f>
        <v>126</v>
      </c>
    </row>
    <row r="9" spans="1:9" ht="16.5" customHeight="1" thickBot="1">
      <c r="A9" s="121"/>
      <c r="B9" s="22" t="s">
        <v>437</v>
      </c>
      <c r="C9" s="23" t="s">
        <v>798</v>
      </c>
      <c r="D9" s="79" t="s">
        <v>28</v>
      </c>
      <c r="E9" s="82"/>
      <c r="F9" s="33">
        <f>F4+F5+F6</f>
        <v>30.1</v>
      </c>
      <c r="G9" s="34">
        <f>G5+G8</f>
        <v>26.5</v>
      </c>
      <c r="H9" s="34">
        <f>H4+H6+H7</f>
        <v>90</v>
      </c>
      <c r="I9" s="35">
        <f>I4+I5+I6+I7+I8</f>
        <v>729.7</v>
      </c>
    </row>
    <row r="10" spans="1:9" ht="16.5" customHeight="1">
      <c r="A10" s="121"/>
      <c r="B10" s="22" t="s">
        <v>160</v>
      </c>
      <c r="C10" s="23" t="s">
        <v>685</v>
      </c>
      <c r="D10" s="79"/>
      <c r="E10" s="80"/>
      <c r="F10" s="83"/>
      <c r="G10" s="83"/>
      <c r="H10" s="83"/>
      <c r="I10" s="84"/>
    </row>
    <row r="11" spans="1:9" ht="16.2">
      <c r="A11" s="121"/>
      <c r="B11" s="22" t="s">
        <v>180</v>
      </c>
      <c r="C11" s="23" t="s">
        <v>686</v>
      </c>
      <c r="D11" s="85"/>
      <c r="E11" s="85"/>
      <c r="F11" s="85"/>
      <c r="G11" s="85"/>
      <c r="H11" s="85"/>
      <c r="I11" s="86"/>
    </row>
    <row r="12" spans="1:9" ht="16.5" customHeight="1" thickBot="1">
      <c r="A12" s="122"/>
      <c r="B12" s="30"/>
      <c r="C12" s="31"/>
      <c r="D12" s="87"/>
      <c r="E12" s="87"/>
      <c r="F12" s="87"/>
      <c r="G12" s="87"/>
      <c r="H12" s="87"/>
      <c r="I12" s="88"/>
    </row>
    <row r="13" spans="1:9" ht="16.5" customHeight="1">
      <c r="A13" s="75" t="s">
        <v>2</v>
      </c>
      <c r="B13" s="76" t="s">
        <v>3</v>
      </c>
      <c r="C13" s="76" t="s">
        <v>4</v>
      </c>
      <c r="D13" s="77" t="s">
        <v>19</v>
      </c>
      <c r="E13" s="77" t="s">
        <v>6</v>
      </c>
      <c r="F13" s="77" t="s">
        <v>21</v>
      </c>
      <c r="G13" s="77" t="s">
        <v>35</v>
      </c>
      <c r="H13" s="77" t="s">
        <v>23</v>
      </c>
      <c r="I13" s="78" t="s">
        <v>10</v>
      </c>
    </row>
    <row r="14" spans="1:9" ht="16.5" customHeight="1">
      <c r="A14" s="115">
        <f>A4+1</f>
        <v>42640</v>
      </c>
      <c r="B14" s="22" t="s">
        <v>49</v>
      </c>
      <c r="C14" s="23" t="s">
        <v>754</v>
      </c>
      <c r="D14" s="79" t="s">
        <v>12</v>
      </c>
      <c r="E14" s="80">
        <v>5.3</v>
      </c>
      <c r="F14" s="20">
        <f>E14*2</f>
        <v>10.6</v>
      </c>
      <c r="G14" s="20" t="s">
        <v>47</v>
      </c>
      <c r="H14" s="20">
        <f>E14*15</f>
        <v>79.5</v>
      </c>
      <c r="I14" s="21">
        <f>((F14+H14)*4)</f>
        <v>360.4</v>
      </c>
    </row>
    <row r="15" spans="1:9" ht="16.2">
      <c r="A15" s="116"/>
      <c r="B15" s="22" t="s">
        <v>687</v>
      </c>
      <c r="C15" s="23" t="s">
        <v>799</v>
      </c>
      <c r="D15" s="79" t="s">
        <v>14</v>
      </c>
      <c r="E15" s="80">
        <v>2.5</v>
      </c>
      <c r="F15" s="81">
        <f>E15*7</f>
        <v>17.5</v>
      </c>
      <c r="G15" s="70">
        <f>E15*5</f>
        <v>12.5</v>
      </c>
      <c r="H15" s="70" t="s">
        <v>13</v>
      </c>
      <c r="I15" s="27">
        <f>(F15*4)+(G15*9)</f>
        <v>182.5</v>
      </c>
    </row>
    <row r="16" spans="1:9" ht="16.2">
      <c r="A16" s="116"/>
      <c r="B16" s="22" t="s">
        <v>688</v>
      </c>
      <c r="C16" s="23" t="s">
        <v>689</v>
      </c>
      <c r="D16" s="79" t="s">
        <v>450</v>
      </c>
      <c r="E16" s="80">
        <v>2</v>
      </c>
      <c r="F16" s="70">
        <v>2</v>
      </c>
      <c r="G16" s="70" t="s">
        <v>679</v>
      </c>
      <c r="H16" s="70">
        <v>10</v>
      </c>
      <c r="I16" s="29">
        <v>50</v>
      </c>
    </row>
    <row r="17" spans="1:9" ht="21" customHeight="1">
      <c r="A17" s="116"/>
      <c r="B17" s="22" t="s">
        <v>430</v>
      </c>
      <c r="C17" s="23" t="s">
        <v>690</v>
      </c>
      <c r="D17" s="79" t="s">
        <v>691</v>
      </c>
      <c r="E17" s="80">
        <v>1</v>
      </c>
      <c r="F17" s="70" t="s">
        <v>679</v>
      </c>
      <c r="G17" s="70" t="s">
        <v>679</v>
      </c>
      <c r="H17" s="70">
        <f>E17*15</f>
        <v>15</v>
      </c>
      <c r="I17" s="29">
        <f>H17*4</f>
        <v>60</v>
      </c>
    </row>
    <row r="18" spans="1:9" ht="16.2">
      <c r="A18" s="121" t="s">
        <v>692</v>
      </c>
      <c r="B18" s="22" t="s">
        <v>376</v>
      </c>
      <c r="C18" s="23" t="s">
        <v>693</v>
      </c>
      <c r="D18" s="79" t="s">
        <v>694</v>
      </c>
      <c r="E18" s="80">
        <v>2.6</v>
      </c>
      <c r="F18" s="70" t="s">
        <v>679</v>
      </c>
      <c r="G18" s="70">
        <f>E18*5</f>
        <v>13</v>
      </c>
      <c r="H18" s="70" t="s">
        <v>695</v>
      </c>
      <c r="I18" s="29">
        <f>G18*9</f>
        <v>117</v>
      </c>
    </row>
    <row r="19" spans="1:9" ht="16.8" thickBot="1">
      <c r="A19" s="121"/>
      <c r="B19" s="22" t="s">
        <v>827</v>
      </c>
      <c r="C19" s="23" t="s">
        <v>828</v>
      </c>
      <c r="D19" s="79" t="s">
        <v>696</v>
      </c>
      <c r="E19" s="82"/>
      <c r="F19" s="33">
        <f>F14+F15+F16</f>
        <v>30.1</v>
      </c>
      <c r="G19" s="34">
        <f>G15+G18</f>
        <v>25.5</v>
      </c>
      <c r="H19" s="34">
        <f>H14+H16+H17</f>
        <v>104.5</v>
      </c>
      <c r="I19" s="35">
        <v>770</v>
      </c>
    </row>
    <row r="20" spans="1:9" ht="16.5" customHeight="1">
      <c r="A20" s="121"/>
      <c r="B20" s="22" t="s">
        <v>442</v>
      </c>
      <c r="C20" s="23" t="s">
        <v>697</v>
      </c>
      <c r="D20" s="79"/>
      <c r="E20" s="80"/>
      <c r="F20" s="83"/>
      <c r="G20" s="83"/>
      <c r="H20" s="83"/>
      <c r="I20" s="84"/>
    </row>
    <row r="21" spans="1:9" ht="32.4">
      <c r="A21" s="121"/>
      <c r="B21" s="22" t="s">
        <v>444</v>
      </c>
      <c r="C21" s="23" t="s">
        <v>698</v>
      </c>
      <c r="D21" s="85"/>
      <c r="E21" s="85"/>
      <c r="F21" s="85"/>
      <c r="G21" s="85"/>
      <c r="H21" s="85"/>
      <c r="I21" s="86"/>
    </row>
    <row r="22" spans="1:9" ht="16.8" thickBot="1">
      <c r="A22" s="122"/>
      <c r="B22" s="30" t="s">
        <v>48</v>
      </c>
      <c r="C22" s="31" t="s">
        <v>57</v>
      </c>
      <c r="D22" s="87"/>
      <c r="E22" s="87"/>
      <c r="F22" s="87"/>
      <c r="G22" s="87"/>
      <c r="H22" s="87"/>
      <c r="I22" s="88"/>
    </row>
    <row r="23" spans="1:9" ht="16.5" customHeight="1">
      <c r="A23" s="75" t="s">
        <v>699</v>
      </c>
      <c r="B23" s="76" t="s">
        <v>700</v>
      </c>
      <c r="C23" s="76" t="s">
        <v>701</v>
      </c>
      <c r="D23" s="77" t="s">
        <v>702</v>
      </c>
      <c r="E23" s="77" t="s">
        <v>703</v>
      </c>
      <c r="F23" s="77" t="s">
        <v>704</v>
      </c>
      <c r="G23" s="77" t="s">
        <v>705</v>
      </c>
      <c r="H23" s="77" t="s">
        <v>706</v>
      </c>
      <c r="I23" s="78" t="s">
        <v>707</v>
      </c>
    </row>
    <row r="24" spans="1:9" ht="33" customHeight="1">
      <c r="A24" s="115">
        <f>A14+1</f>
        <v>42641</v>
      </c>
      <c r="B24" s="22" t="s">
        <v>172</v>
      </c>
      <c r="C24" s="23" t="s">
        <v>800</v>
      </c>
      <c r="D24" s="79" t="s">
        <v>708</v>
      </c>
      <c r="E24" s="80">
        <v>5</v>
      </c>
      <c r="F24" s="20">
        <v>10</v>
      </c>
      <c r="G24" s="20" t="s">
        <v>679</v>
      </c>
      <c r="H24" s="20">
        <v>75</v>
      </c>
      <c r="I24" s="21">
        <v>350</v>
      </c>
    </row>
    <row r="25" spans="1:9" ht="16.2">
      <c r="A25" s="116"/>
      <c r="B25" s="22" t="s">
        <v>709</v>
      </c>
      <c r="C25" s="23" t="s">
        <v>710</v>
      </c>
      <c r="D25" s="79" t="s">
        <v>711</v>
      </c>
      <c r="E25" s="80">
        <v>2.5</v>
      </c>
      <c r="F25" s="81">
        <f>E25*7</f>
        <v>17.5</v>
      </c>
      <c r="G25" s="70">
        <f>E25*5</f>
        <v>12.5</v>
      </c>
      <c r="H25" s="70" t="s">
        <v>712</v>
      </c>
      <c r="I25" s="27">
        <f>(F25*4)+(G25*9)</f>
        <v>182.5</v>
      </c>
    </row>
    <row r="26" spans="1:9" ht="16.2">
      <c r="A26" s="116"/>
      <c r="B26" s="22" t="s">
        <v>713</v>
      </c>
      <c r="C26" s="23" t="s">
        <v>714</v>
      </c>
      <c r="D26" s="79" t="s">
        <v>715</v>
      </c>
      <c r="E26" s="80">
        <v>2.7</v>
      </c>
      <c r="F26" s="70">
        <f>E26*1</f>
        <v>2.7</v>
      </c>
      <c r="G26" s="70" t="s">
        <v>716</v>
      </c>
      <c r="H26" s="70">
        <f>E26*5</f>
        <v>13.5</v>
      </c>
      <c r="I26" s="29">
        <f>((F26+H26)*4+6*E26)</f>
        <v>81</v>
      </c>
    </row>
    <row r="27" spans="1:9" ht="16.2">
      <c r="A27" s="116"/>
      <c r="B27" s="22" t="s">
        <v>818</v>
      </c>
      <c r="C27" s="23" t="s">
        <v>829</v>
      </c>
      <c r="D27" s="79" t="s">
        <v>691</v>
      </c>
      <c r="E27" s="80">
        <v>1</v>
      </c>
      <c r="F27" s="70" t="s">
        <v>679</v>
      </c>
      <c r="G27" s="70" t="s">
        <v>679</v>
      </c>
      <c r="H27" s="70">
        <f>E27*15</f>
        <v>15</v>
      </c>
      <c r="I27" s="29">
        <f>H27*4</f>
        <v>60</v>
      </c>
    </row>
    <row r="28" spans="1:9" ht="16.2">
      <c r="A28" s="121" t="s">
        <v>717</v>
      </c>
      <c r="B28" s="22" t="s">
        <v>435</v>
      </c>
      <c r="C28" s="23" t="s">
        <v>718</v>
      </c>
      <c r="D28" s="79" t="s">
        <v>694</v>
      </c>
      <c r="E28" s="80">
        <v>2.7</v>
      </c>
      <c r="F28" s="70" t="s">
        <v>679</v>
      </c>
      <c r="G28" s="70">
        <f>E28*5</f>
        <v>13.5</v>
      </c>
      <c r="H28" s="70" t="s">
        <v>712</v>
      </c>
      <c r="I28" s="29">
        <f>G28*9</f>
        <v>121.5</v>
      </c>
    </row>
    <row r="29" spans="1:9" ht="16.5" customHeight="1" thickBot="1">
      <c r="A29" s="121"/>
      <c r="B29" s="22" t="s">
        <v>719</v>
      </c>
      <c r="C29" s="23" t="s">
        <v>720</v>
      </c>
      <c r="D29" s="79" t="s">
        <v>696</v>
      </c>
      <c r="E29" s="82"/>
      <c r="F29" s="33">
        <f>F24+F25+F26</f>
        <v>30.2</v>
      </c>
      <c r="G29" s="34">
        <f>G25+G28</f>
        <v>26</v>
      </c>
      <c r="H29" s="34">
        <f>H24+H26+H27</f>
        <v>103.5</v>
      </c>
      <c r="I29" s="35">
        <v>795</v>
      </c>
    </row>
    <row r="30" spans="1:9" ht="16.2">
      <c r="A30" s="121"/>
      <c r="B30" s="22" t="s">
        <v>204</v>
      </c>
      <c r="C30" s="23" t="s">
        <v>461</v>
      </c>
      <c r="D30" s="79"/>
      <c r="E30" s="80"/>
      <c r="F30" s="83"/>
      <c r="G30" s="83"/>
      <c r="H30" s="83"/>
      <c r="I30" s="84"/>
    </row>
    <row r="31" spans="1:9" ht="32.4">
      <c r="A31" s="121"/>
      <c r="B31" s="22" t="s">
        <v>445</v>
      </c>
      <c r="C31" s="23" t="s">
        <v>721</v>
      </c>
      <c r="D31" s="85"/>
      <c r="E31" s="85"/>
      <c r="F31" s="85"/>
      <c r="G31" s="85"/>
      <c r="H31" s="85"/>
      <c r="I31" s="86"/>
    </row>
    <row r="32" spans="1:9" ht="19.5" customHeight="1" thickBot="1">
      <c r="A32" s="122"/>
      <c r="B32" s="89" t="s">
        <v>48</v>
      </c>
      <c r="C32" s="90" t="s">
        <v>57</v>
      </c>
      <c r="D32" s="87"/>
      <c r="E32" s="87"/>
      <c r="F32" s="87"/>
      <c r="G32" s="87"/>
      <c r="H32" s="87"/>
      <c r="I32" s="88"/>
    </row>
    <row r="33" spans="1:9" ht="16.5" customHeight="1" thickBot="1">
      <c r="A33" s="75" t="s">
        <v>699</v>
      </c>
      <c r="B33" s="76" t="s">
        <v>700</v>
      </c>
      <c r="C33" s="76" t="s">
        <v>701</v>
      </c>
      <c r="D33" s="77" t="s">
        <v>702</v>
      </c>
      <c r="E33" s="77" t="s">
        <v>703</v>
      </c>
      <c r="F33" s="77" t="s">
        <v>704</v>
      </c>
      <c r="G33" s="77" t="s">
        <v>705</v>
      </c>
      <c r="H33" s="77" t="s">
        <v>706</v>
      </c>
      <c r="I33" s="78" t="s">
        <v>707</v>
      </c>
    </row>
    <row r="34" spans="1:9" ht="20.25" customHeight="1">
      <c r="A34" s="115">
        <f>A24+1</f>
        <v>42642</v>
      </c>
      <c r="B34" s="16" t="s">
        <v>43</v>
      </c>
      <c r="C34" s="17" t="s">
        <v>801</v>
      </c>
      <c r="D34" s="79" t="s">
        <v>708</v>
      </c>
      <c r="E34" s="80">
        <v>5.5</v>
      </c>
      <c r="F34" s="20">
        <v>11</v>
      </c>
      <c r="G34" s="20" t="s">
        <v>679</v>
      </c>
      <c r="H34" s="20">
        <v>82.5</v>
      </c>
      <c r="I34" s="21">
        <v>385</v>
      </c>
    </row>
    <row r="35" spans="1:9" ht="24.75" customHeight="1">
      <c r="A35" s="116"/>
      <c r="B35" s="22" t="s">
        <v>424</v>
      </c>
      <c r="C35" s="23" t="s">
        <v>802</v>
      </c>
      <c r="D35" s="79" t="s">
        <v>711</v>
      </c>
      <c r="E35" s="80">
        <v>1.6</v>
      </c>
      <c r="F35" s="81">
        <f>E35*7</f>
        <v>11.200000000000001</v>
      </c>
      <c r="G35" s="70">
        <f>E35*5</f>
        <v>8</v>
      </c>
      <c r="H35" s="70" t="s">
        <v>13</v>
      </c>
      <c r="I35" s="27">
        <f>(F35*4)+(G35*9)</f>
        <v>116.80000000000001</v>
      </c>
    </row>
    <row r="36" spans="1:9" ht="16.2">
      <c r="A36" s="116"/>
      <c r="B36" s="22" t="s">
        <v>429</v>
      </c>
      <c r="C36" s="23" t="s">
        <v>722</v>
      </c>
      <c r="D36" s="79" t="s">
        <v>450</v>
      </c>
      <c r="E36" s="80">
        <v>2.2999999999999998</v>
      </c>
      <c r="F36" s="70">
        <f>E36*1</f>
        <v>2.2999999999999998</v>
      </c>
      <c r="G36" s="70" t="s">
        <v>502</v>
      </c>
      <c r="H36" s="70">
        <f>E36*5</f>
        <v>11.5</v>
      </c>
      <c r="I36" s="29">
        <f>((F36+H36)*4+6*E36)</f>
        <v>69</v>
      </c>
    </row>
    <row r="37" spans="1:9" ht="32.4">
      <c r="A37" s="116"/>
      <c r="B37" s="22" t="s">
        <v>431</v>
      </c>
      <c r="C37" s="23" t="s">
        <v>723</v>
      </c>
      <c r="D37" s="79" t="s">
        <v>16</v>
      </c>
      <c r="E37" s="80">
        <v>1</v>
      </c>
      <c r="F37" s="70" t="s">
        <v>47</v>
      </c>
      <c r="G37" s="70" t="s">
        <v>47</v>
      </c>
      <c r="H37" s="70">
        <f>E37*15</f>
        <v>15</v>
      </c>
      <c r="I37" s="29">
        <f>H37*4</f>
        <v>60</v>
      </c>
    </row>
    <row r="38" spans="1:9" ht="31.5" customHeight="1">
      <c r="A38" s="121" t="s">
        <v>665</v>
      </c>
      <c r="B38" s="22" t="s">
        <v>819</v>
      </c>
      <c r="C38" s="23" t="s">
        <v>830</v>
      </c>
      <c r="D38" s="79" t="s">
        <v>508</v>
      </c>
      <c r="E38" s="80">
        <v>2.9</v>
      </c>
      <c r="F38" s="70" t="s">
        <v>502</v>
      </c>
      <c r="G38" s="70">
        <f>E38*5</f>
        <v>14.5</v>
      </c>
      <c r="H38" s="70" t="s">
        <v>499</v>
      </c>
      <c r="I38" s="29">
        <f>G38*9</f>
        <v>130.5</v>
      </c>
    </row>
    <row r="39" spans="1:9" ht="16.5" customHeight="1" thickBot="1">
      <c r="A39" s="121"/>
      <c r="B39" s="22" t="s">
        <v>724</v>
      </c>
      <c r="C39" s="23" t="s">
        <v>725</v>
      </c>
      <c r="D39" s="79" t="s">
        <v>633</v>
      </c>
      <c r="E39" s="82"/>
      <c r="F39" s="33">
        <f>F34+F35+F36</f>
        <v>24.500000000000004</v>
      </c>
      <c r="G39" s="34">
        <f>G35+G38</f>
        <v>22.5</v>
      </c>
      <c r="H39" s="34">
        <f>H34+H36+H37</f>
        <v>109</v>
      </c>
      <c r="I39" s="35">
        <v>762</v>
      </c>
    </row>
    <row r="40" spans="1:9" ht="21.75" customHeight="1">
      <c r="A40" s="121"/>
      <c r="B40" s="22" t="s">
        <v>208</v>
      </c>
      <c r="C40" s="23" t="s">
        <v>726</v>
      </c>
      <c r="D40" s="79"/>
      <c r="E40" s="80"/>
      <c r="F40" s="83"/>
      <c r="G40" s="83"/>
      <c r="H40" s="83"/>
      <c r="I40" s="84"/>
    </row>
    <row r="41" spans="1:9" ht="16.2">
      <c r="A41" s="121"/>
      <c r="B41" s="22" t="s">
        <v>48</v>
      </c>
      <c r="C41" s="23" t="s">
        <v>57</v>
      </c>
      <c r="D41" s="85"/>
      <c r="E41" s="85"/>
      <c r="F41" s="85"/>
      <c r="G41" s="85"/>
      <c r="H41" s="85"/>
      <c r="I41" s="86"/>
    </row>
    <row r="42" spans="1:9" ht="19.5" customHeight="1" thickBot="1">
      <c r="A42" s="122"/>
      <c r="B42" s="89" t="s">
        <v>727</v>
      </c>
      <c r="C42" s="90" t="s">
        <v>728</v>
      </c>
      <c r="D42" s="87"/>
      <c r="E42" s="87"/>
      <c r="F42" s="87"/>
      <c r="G42" s="87"/>
      <c r="H42" s="87"/>
      <c r="I42" s="88"/>
    </row>
    <row r="43" spans="1:9" ht="16.5" customHeight="1">
      <c r="A43" s="75" t="s">
        <v>636</v>
      </c>
      <c r="B43" s="76" t="s">
        <v>637</v>
      </c>
      <c r="C43" s="76" t="s">
        <v>638</v>
      </c>
      <c r="D43" s="77" t="s">
        <v>639</v>
      </c>
      <c r="E43" s="77" t="s">
        <v>640</v>
      </c>
      <c r="F43" s="77" t="s">
        <v>641</v>
      </c>
      <c r="G43" s="77" t="s">
        <v>642</v>
      </c>
      <c r="H43" s="77" t="s">
        <v>643</v>
      </c>
      <c r="I43" s="78" t="s">
        <v>644</v>
      </c>
    </row>
    <row r="44" spans="1:9" ht="16.2">
      <c r="A44" s="115">
        <f>A34+1</f>
        <v>42643</v>
      </c>
      <c r="B44" s="22" t="s">
        <v>59</v>
      </c>
      <c r="C44" s="23" t="s">
        <v>772</v>
      </c>
      <c r="D44" s="79" t="s">
        <v>645</v>
      </c>
      <c r="E44" s="80">
        <v>5</v>
      </c>
      <c r="F44" s="20">
        <f>E44*2</f>
        <v>10</v>
      </c>
      <c r="G44" s="20" t="s">
        <v>502</v>
      </c>
      <c r="H44" s="20">
        <f>E44*15</f>
        <v>75</v>
      </c>
      <c r="I44" s="21">
        <f>((F44+H44)*4)</f>
        <v>340</v>
      </c>
    </row>
    <row r="45" spans="1:9" ht="16.2">
      <c r="A45" s="116"/>
      <c r="B45" s="22" t="s">
        <v>332</v>
      </c>
      <c r="C45" s="23" t="s">
        <v>729</v>
      </c>
      <c r="D45" s="79" t="s">
        <v>498</v>
      </c>
      <c r="E45" s="80">
        <v>1.9</v>
      </c>
      <c r="F45" s="81">
        <f>E45*7</f>
        <v>13.299999999999999</v>
      </c>
      <c r="G45" s="70">
        <f>E45*5</f>
        <v>9.5</v>
      </c>
      <c r="H45" s="70" t="s">
        <v>13</v>
      </c>
      <c r="I45" s="27">
        <f>(F45*4)+(G45*9)</f>
        <v>138.69999999999999</v>
      </c>
    </row>
    <row r="46" spans="1:9" ht="16.2">
      <c r="A46" s="116"/>
      <c r="B46" s="22" t="s">
        <v>582</v>
      </c>
      <c r="C46" s="23" t="s">
        <v>806</v>
      </c>
      <c r="D46" s="79" t="s">
        <v>450</v>
      </c>
      <c r="E46" s="80">
        <v>3</v>
      </c>
      <c r="F46" s="70">
        <f>E46*1</f>
        <v>3</v>
      </c>
      <c r="G46" s="70" t="s">
        <v>47</v>
      </c>
      <c r="H46" s="70">
        <f>E46*5</f>
        <v>15</v>
      </c>
      <c r="I46" s="29">
        <f>((F46+H46)*4+6*E46)</f>
        <v>90</v>
      </c>
    </row>
    <row r="47" spans="1:9" ht="16.2">
      <c r="A47" s="116"/>
      <c r="B47" s="22" t="s">
        <v>432</v>
      </c>
      <c r="C47" s="23" t="s">
        <v>803</v>
      </c>
      <c r="D47" s="79" t="s">
        <v>16</v>
      </c>
      <c r="E47" s="80"/>
      <c r="F47" s="70" t="s">
        <v>47</v>
      </c>
      <c r="G47" s="70" t="s">
        <v>47</v>
      </c>
      <c r="H47" s="70">
        <f>E47*15</f>
        <v>0</v>
      </c>
      <c r="I47" s="29">
        <f>H47*4</f>
        <v>0</v>
      </c>
    </row>
    <row r="48" spans="1:9" ht="32.4">
      <c r="A48" s="121" t="s">
        <v>504</v>
      </c>
      <c r="B48" s="22" t="s">
        <v>436</v>
      </c>
      <c r="C48" s="23" t="s">
        <v>730</v>
      </c>
      <c r="D48" s="79" t="s">
        <v>27</v>
      </c>
      <c r="E48" s="80">
        <v>2.7</v>
      </c>
      <c r="F48" s="70" t="s">
        <v>47</v>
      </c>
      <c r="G48" s="70">
        <f>E48*5</f>
        <v>13.5</v>
      </c>
      <c r="H48" s="70" t="s">
        <v>13</v>
      </c>
      <c r="I48" s="29">
        <f>G48*9</f>
        <v>121.5</v>
      </c>
    </row>
    <row r="49" spans="1:9" ht="33" thickBot="1">
      <c r="A49" s="121"/>
      <c r="B49" s="22" t="s">
        <v>731</v>
      </c>
      <c r="C49" s="23" t="s">
        <v>804</v>
      </c>
      <c r="D49" s="79" t="s">
        <v>28</v>
      </c>
      <c r="E49" s="82"/>
      <c r="F49" s="33">
        <f>F44+F45+F46</f>
        <v>26.299999999999997</v>
      </c>
      <c r="G49" s="34">
        <f>G45+G48</f>
        <v>23</v>
      </c>
      <c r="H49" s="34">
        <f>H44+H46+H47</f>
        <v>90</v>
      </c>
      <c r="I49" s="35">
        <f>I44+I45+I46+I47+I48</f>
        <v>690.2</v>
      </c>
    </row>
    <row r="50" spans="1:9" ht="16.5" customHeight="1">
      <c r="A50" s="121"/>
      <c r="B50" s="22" t="s">
        <v>179</v>
      </c>
      <c r="C50" s="23" t="s">
        <v>805</v>
      </c>
      <c r="D50" s="79"/>
      <c r="E50" s="80"/>
      <c r="F50" s="83"/>
      <c r="G50" s="83"/>
      <c r="H50" s="83"/>
      <c r="I50" s="84"/>
    </row>
    <row r="51" spans="1:9" ht="16.2">
      <c r="A51" s="121"/>
      <c r="B51" s="22" t="s">
        <v>447</v>
      </c>
      <c r="C51" s="23" t="s">
        <v>732</v>
      </c>
      <c r="D51" s="85"/>
      <c r="E51" s="85"/>
      <c r="F51" s="85"/>
      <c r="G51" s="85"/>
      <c r="H51" s="85"/>
      <c r="I51" s="86"/>
    </row>
    <row r="52" spans="1:9" ht="15.75" customHeight="1" thickBot="1">
      <c r="A52" s="122"/>
      <c r="B52" s="30"/>
      <c r="C52" s="31"/>
      <c r="D52" s="87"/>
      <c r="E52" s="87"/>
      <c r="F52" s="87"/>
      <c r="G52" s="87"/>
      <c r="H52" s="87"/>
      <c r="I52" s="88"/>
    </row>
    <row r="53" spans="1:9">
      <c r="A53" s="91" t="s">
        <v>44</v>
      </c>
      <c r="D53" s="91" t="s">
        <v>46</v>
      </c>
      <c r="E53" s="91"/>
      <c r="F53" s="91"/>
      <c r="G53" s="93"/>
      <c r="H53" s="93"/>
      <c r="I53" s="93"/>
    </row>
  </sheetData>
  <mergeCells count="13">
    <mergeCell ref="A48:A52"/>
    <mergeCell ref="A18:A22"/>
    <mergeCell ref="A24:A27"/>
    <mergeCell ref="A28:A32"/>
    <mergeCell ref="A34:A37"/>
    <mergeCell ref="A38:A42"/>
    <mergeCell ref="A44:A47"/>
    <mergeCell ref="A14:A17"/>
    <mergeCell ref="A1:C2"/>
    <mergeCell ref="D1:I1"/>
    <mergeCell ref="D2:I2"/>
    <mergeCell ref="A4:A7"/>
    <mergeCell ref="A8:A12"/>
  </mergeCells>
  <phoneticPr fontId="1" type="noConversion"/>
  <printOptions horizontalCentered="1"/>
  <pageMargins left="0.31496062992125984" right="0.31496062992125984" top="0.15748031496062992" bottom="0.15748031496062992" header="0.31496062992125984" footer="0.31496062992125984"/>
  <pageSetup paperSize="9" scale="8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5"/>
  <sheetViews>
    <sheetView workbookViewId="0">
      <selection activeCell="C2" sqref="C2:H53"/>
    </sheetView>
  </sheetViews>
  <sheetFormatPr defaultRowHeight="16.2"/>
  <cols>
    <col min="1" max="1" width="2.109375" style="47" customWidth="1"/>
    <col min="2" max="2" width="19.33203125" style="46" hidden="1" customWidth="1"/>
    <col min="3" max="7" width="19.33203125" style="46" customWidth="1"/>
    <col min="8" max="8" width="19.21875" style="46" customWidth="1"/>
    <col min="9" max="9" width="10.6640625" style="46" customWidth="1"/>
    <col min="10" max="10" width="9.6640625" style="46" customWidth="1"/>
    <col min="11" max="11" width="5.33203125" style="47" customWidth="1"/>
    <col min="12" max="12" width="6.109375" style="47" customWidth="1"/>
    <col min="13" max="13" width="5.33203125" style="47" customWidth="1"/>
    <col min="14" max="14" width="7" style="47" customWidth="1"/>
    <col min="15" max="256" width="9" style="47"/>
    <col min="257" max="257" width="2.109375" style="47" customWidth="1"/>
    <col min="258" max="258" width="0" style="47" hidden="1" customWidth="1"/>
    <col min="259" max="263" width="19.33203125" style="47" customWidth="1"/>
    <col min="264" max="264" width="19.21875" style="47" customWidth="1"/>
    <col min="265" max="265" width="10.6640625" style="47" customWidth="1"/>
    <col min="266" max="266" width="9.6640625" style="47" customWidth="1"/>
    <col min="267" max="267" width="5.33203125" style="47" customWidth="1"/>
    <col min="268" max="268" width="6.109375" style="47" customWidth="1"/>
    <col min="269" max="269" width="5.33203125" style="47" customWidth="1"/>
    <col min="270" max="270" width="7" style="47" customWidth="1"/>
    <col min="271" max="512" width="9" style="47"/>
    <col min="513" max="513" width="2.109375" style="47" customWidth="1"/>
    <col min="514" max="514" width="0" style="47" hidden="1" customWidth="1"/>
    <col min="515" max="519" width="19.33203125" style="47" customWidth="1"/>
    <col min="520" max="520" width="19.21875" style="47" customWidth="1"/>
    <col min="521" max="521" width="10.6640625" style="47" customWidth="1"/>
    <col min="522" max="522" width="9.6640625" style="47" customWidth="1"/>
    <col min="523" max="523" width="5.33203125" style="47" customWidth="1"/>
    <col min="524" max="524" width="6.109375" style="47" customWidth="1"/>
    <col min="525" max="525" width="5.33203125" style="47" customWidth="1"/>
    <col min="526" max="526" width="7" style="47" customWidth="1"/>
    <col min="527" max="768" width="9" style="47"/>
    <col min="769" max="769" width="2.109375" style="47" customWidth="1"/>
    <col min="770" max="770" width="0" style="47" hidden="1" customWidth="1"/>
    <col min="771" max="775" width="19.33203125" style="47" customWidth="1"/>
    <col min="776" max="776" width="19.21875" style="47" customWidth="1"/>
    <col min="777" max="777" width="10.6640625" style="47" customWidth="1"/>
    <col min="778" max="778" width="9.6640625" style="47" customWidth="1"/>
    <col min="779" max="779" width="5.33203125" style="47" customWidth="1"/>
    <col min="780" max="780" width="6.109375" style="47" customWidth="1"/>
    <col min="781" max="781" width="5.33203125" style="47" customWidth="1"/>
    <col min="782" max="782" width="7" style="47" customWidth="1"/>
    <col min="783" max="1024" width="9" style="47"/>
    <col min="1025" max="1025" width="2.109375" style="47" customWidth="1"/>
    <col min="1026" max="1026" width="0" style="47" hidden="1" customWidth="1"/>
    <col min="1027" max="1031" width="19.33203125" style="47" customWidth="1"/>
    <col min="1032" max="1032" width="19.21875" style="47" customWidth="1"/>
    <col min="1033" max="1033" width="10.6640625" style="47" customWidth="1"/>
    <col min="1034" max="1034" width="9.6640625" style="47" customWidth="1"/>
    <col min="1035" max="1035" width="5.33203125" style="47" customWidth="1"/>
    <col min="1036" max="1036" width="6.109375" style="47" customWidth="1"/>
    <col min="1037" max="1037" width="5.33203125" style="47" customWidth="1"/>
    <col min="1038" max="1038" width="7" style="47" customWidth="1"/>
    <col min="1039" max="1280" width="9" style="47"/>
    <col min="1281" max="1281" width="2.109375" style="47" customWidth="1"/>
    <col min="1282" max="1282" width="0" style="47" hidden="1" customWidth="1"/>
    <col min="1283" max="1287" width="19.33203125" style="47" customWidth="1"/>
    <col min="1288" max="1288" width="19.21875" style="47" customWidth="1"/>
    <col min="1289" max="1289" width="10.6640625" style="47" customWidth="1"/>
    <col min="1290" max="1290" width="9.6640625" style="47" customWidth="1"/>
    <col min="1291" max="1291" width="5.33203125" style="47" customWidth="1"/>
    <col min="1292" max="1292" width="6.109375" style="47" customWidth="1"/>
    <col min="1293" max="1293" width="5.33203125" style="47" customWidth="1"/>
    <col min="1294" max="1294" width="7" style="47" customWidth="1"/>
    <col min="1295" max="1536" width="9" style="47"/>
    <col min="1537" max="1537" width="2.109375" style="47" customWidth="1"/>
    <col min="1538" max="1538" width="0" style="47" hidden="1" customWidth="1"/>
    <col min="1539" max="1543" width="19.33203125" style="47" customWidth="1"/>
    <col min="1544" max="1544" width="19.21875" style="47" customWidth="1"/>
    <col min="1545" max="1545" width="10.6640625" style="47" customWidth="1"/>
    <col min="1546" max="1546" width="9.6640625" style="47" customWidth="1"/>
    <col min="1547" max="1547" width="5.33203125" style="47" customWidth="1"/>
    <col min="1548" max="1548" width="6.109375" style="47" customWidth="1"/>
    <col min="1549" max="1549" width="5.33203125" style="47" customWidth="1"/>
    <col min="1550" max="1550" width="7" style="47" customWidth="1"/>
    <col min="1551" max="1792" width="9" style="47"/>
    <col min="1793" max="1793" width="2.109375" style="47" customWidth="1"/>
    <col min="1794" max="1794" width="0" style="47" hidden="1" customWidth="1"/>
    <col min="1795" max="1799" width="19.33203125" style="47" customWidth="1"/>
    <col min="1800" max="1800" width="19.21875" style="47" customWidth="1"/>
    <col min="1801" max="1801" width="10.6640625" style="47" customWidth="1"/>
    <col min="1802" max="1802" width="9.6640625" style="47" customWidth="1"/>
    <col min="1803" max="1803" width="5.33203125" style="47" customWidth="1"/>
    <col min="1804" max="1804" width="6.109375" style="47" customWidth="1"/>
    <col min="1805" max="1805" width="5.33203125" style="47" customWidth="1"/>
    <col min="1806" max="1806" width="7" style="47" customWidth="1"/>
    <col min="1807" max="2048" width="9" style="47"/>
    <col min="2049" max="2049" width="2.109375" style="47" customWidth="1"/>
    <col min="2050" max="2050" width="0" style="47" hidden="1" customWidth="1"/>
    <col min="2051" max="2055" width="19.33203125" style="47" customWidth="1"/>
    <col min="2056" max="2056" width="19.21875" style="47" customWidth="1"/>
    <col min="2057" max="2057" width="10.6640625" style="47" customWidth="1"/>
    <col min="2058" max="2058" width="9.6640625" style="47" customWidth="1"/>
    <col min="2059" max="2059" width="5.33203125" style="47" customWidth="1"/>
    <col min="2060" max="2060" width="6.109375" style="47" customWidth="1"/>
    <col min="2061" max="2061" width="5.33203125" style="47" customWidth="1"/>
    <col min="2062" max="2062" width="7" style="47" customWidth="1"/>
    <col min="2063" max="2304" width="9" style="47"/>
    <col min="2305" max="2305" width="2.109375" style="47" customWidth="1"/>
    <col min="2306" max="2306" width="0" style="47" hidden="1" customWidth="1"/>
    <col min="2307" max="2311" width="19.33203125" style="47" customWidth="1"/>
    <col min="2312" max="2312" width="19.21875" style="47" customWidth="1"/>
    <col min="2313" max="2313" width="10.6640625" style="47" customWidth="1"/>
    <col min="2314" max="2314" width="9.6640625" style="47" customWidth="1"/>
    <col min="2315" max="2315" width="5.33203125" style="47" customWidth="1"/>
    <col min="2316" max="2316" width="6.109375" style="47" customWidth="1"/>
    <col min="2317" max="2317" width="5.33203125" style="47" customWidth="1"/>
    <col min="2318" max="2318" width="7" style="47" customWidth="1"/>
    <col min="2319" max="2560" width="9" style="47"/>
    <col min="2561" max="2561" width="2.109375" style="47" customWidth="1"/>
    <col min="2562" max="2562" width="0" style="47" hidden="1" customWidth="1"/>
    <col min="2563" max="2567" width="19.33203125" style="47" customWidth="1"/>
    <col min="2568" max="2568" width="19.21875" style="47" customWidth="1"/>
    <col min="2569" max="2569" width="10.6640625" style="47" customWidth="1"/>
    <col min="2570" max="2570" width="9.6640625" style="47" customWidth="1"/>
    <col min="2571" max="2571" width="5.33203125" style="47" customWidth="1"/>
    <col min="2572" max="2572" width="6.109375" style="47" customWidth="1"/>
    <col min="2573" max="2573" width="5.33203125" style="47" customWidth="1"/>
    <col min="2574" max="2574" width="7" style="47" customWidth="1"/>
    <col min="2575" max="2816" width="9" style="47"/>
    <col min="2817" max="2817" width="2.109375" style="47" customWidth="1"/>
    <col min="2818" max="2818" width="0" style="47" hidden="1" customWidth="1"/>
    <col min="2819" max="2823" width="19.33203125" style="47" customWidth="1"/>
    <col min="2824" max="2824" width="19.21875" style="47" customWidth="1"/>
    <col min="2825" max="2825" width="10.6640625" style="47" customWidth="1"/>
    <col min="2826" max="2826" width="9.6640625" style="47" customWidth="1"/>
    <col min="2827" max="2827" width="5.33203125" style="47" customWidth="1"/>
    <col min="2828" max="2828" width="6.109375" style="47" customWidth="1"/>
    <col min="2829" max="2829" width="5.33203125" style="47" customWidth="1"/>
    <col min="2830" max="2830" width="7" style="47" customWidth="1"/>
    <col min="2831" max="3072" width="9" style="47"/>
    <col min="3073" max="3073" width="2.109375" style="47" customWidth="1"/>
    <col min="3074" max="3074" width="0" style="47" hidden="1" customWidth="1"/>
    <col min="3075" max="3079" width="19.33203125" style="47" customWidth="1"/>
    <col min="3080" max="3080" width="19.21875" style="47" customWidth="1"/>
    <col min="3081" max="3081" width="10.6640625" style="47" customWidth="1"/>
    <col min="3082" max="3082" width="9.6640625" style="47" customWidth="1"/>
    <col min="3083" max="3083" width="5.33203125" style="47" customWidth="1"/>
    <col min="3084" max="3084" width="6.109375" style="47" customWidth="1"/>
    <col min="3085" max="3085" width="5.33203125" style="47" customWidth="1"/>
    <col min="3086" max="3086" width="7" style="47" customWidth="1"/>
    <col min="3087" max="3328" width="9" style="47"/>
    <col min="3329" max="3329" width="2.109375" style="47" customWidth="1"/>
    <col min="3330" max="3330" width="0" style="47" hidden="1" customWidth="1"/>
    <col min="3331" max="3335" width="19.33203125" style="47" customWidth="1"/>
    <col min="3336" max="3336" width="19.21875" style="47" customWidth="1"/>
    <col min="3337" max="3337" width="10.6640625" style="47" customWidth="1"/>
    <col min="3338" max="3338" width="9.6640625" style="47" customWidth="1"/>
    <col min="3339" max="3339" width="5.33203125" style="47" customWidth="1"/>
    <col min="3340" max="3340" width="6.109375" style="47" customWidth="1"/>
    <col min="3341" max="3341" width="5.33203125" style="47" customWidth="1"/>
    <col min="3342" max="3342" width="7" style="47" customWidth="1"/>
    <col min="3343" max="3584" width="9" style="47"/>
    <col min="3585" max="3585" width="2.109375" style="47" customWidth="1"/>
    <col min="3586" max="3586" width="0" style="47" hidden="1" customWidth="1"/>
    <col min="3587" max="3591" width="19.33203125" style="47" customWidth="1"/>
    <col min="3592" max="3592" width="19.21875" style="47" customWidth="1"/>
    <col min="3593" max="3593" width="10.6640625" style="47" customWidth="1"/>
    <col min="3594" max="3594" width="9.6640625" style="47" customWidth="1"/>
    <col min="3595" max="3595" width="5.33203125" style="47" customWidth="1"/>
    <col min="3596" max="3596" width="6.109375" style="47" customWidth="1"/>
    <col min="3597" max="3597" width="5.33203125" style="47" customWidth="1"/>
    <col min="3598" max="3598" width="7" style="47" customWidth="1"/>
    <col min="3599" max="3840" width="9" style="47"/>
    <col min="3841" max="3841" width="2.109375" style="47" customWidth="1"/>
    <col min="3842" max="3842" width="0" style="47" hidden="1" customWidth="1"/>
    <col min="3843" max="3847" width="19.33203125" style="47" customWidth="1"/>
    <col min="3848" max="3848" width="19.21875" style="47" customWidth="1"/>
    <col min="3849" max="3849" width="10.6640625" style="47" customWidth="1"/>
    <col min="3850" max="3850" width="9.6640625" style="47" customWidth="1"/>
    <col min="3851" max="3851" width="5.33203125" style="47" customWidth="1"/>
    <col min="3852" max="3852" width="6.109375" style="47" customWidth="1"/>
    <col min="3853" max="3853" width="5.33203125" style="47" customWidth="1"/>
    <col min="3854" max="3854" width="7" style="47" customWidth="1"/>
    <col min="3855" max="4096" width="9" style="47"/>
    <col min="4097" max="4097" width="2.109375" style="47" customWidth="1"/>
    <col min="4098" max="4098" width="0" style="47" hidden="1" customWidth="1"/>
    <col min="4099" max="4103" width="19.33203125" style="47" customWidth="1"/>
    <col min="4104" max="4104" width="19.21875" style="47" customWidth="1"/>
    <col min="4105" max="4105" width="10.6640625" style="47" customWidth="1"/>
    <col min="4106" max="4106" width="9.6640625" style="47" customWidth="1"/>
    <col min="4107" max="4107" width="5.33203125" style="47" customWidth="1"/>
    <col min="4108" max="4108" width="6.109375" style="47" customWidth="1"/>
    <col min="4109" max="4109" width="5.33203125" style="47" customWidth="1"/>
    <col min="4110" max="4110" width="7" style="47" customWidth="1"/>
    <col min="4111" max="4352" width="9" style="47"/>
    <col min="4353" max="4353" width="2.109375" style="47" customWidth="1"/>
    <col min="4354" max="4354" width="0" style="47" hidden="1" customWidth="1"/>
    <col min="4355" max="4359" width="19.33203125" style="47" customWidth="1"/>
    <col min="4360" max="4360" width="19.21875" style="47" customWidth="1"/>
    <col min="4361" max="4361" width="10.6640625" style="47" customWidth="1"/>
    <col min="4362" max="4362" width="9.6640625" style="47" customWidth="1"/>
    <col min="4363" max="4363" width="5.33203125" style="47" customWidth="1"/>
    <col min="4364" max="4364" width="6.109375" style="47" customWidth="1"/>
    <col min="4365" max="4365" width="5.33203125" style="47" customWidth="1"/>
    <col min="4366" max="4366" width="7" style="47" customWidth="1"/>
    <col min="4367" max="4608" width="9" style="47"/>
    <col min="4609" max="4609" width="2.109375" style="47" customWidth="1"/>
    <col min="4610" max="4610" width="0" style="47" hidden="1" customWidth="1"/>
    <col min="4611" max="4615" width="19.33203125" style="47" customWidth="1"/>
    <col min="4616" max="4616" width="19.21875" style="47" customWidth="1"/>
    <col min="4617" max="4617" width="10.6640625" style="47" customWidth="1"/>
    <col min="4618" max="4618" width="9.6640625" style="47" customWidth="1"/>
    <col min="4619" max="4619" width="5.33203125" style="47" customWidth="1"/>
    <col min="4620" max="4620" width="6.109375" style="47" customWidth="1"/>
    <col min="4621" max="4621" width="5.33203125" style="47" customWidth="1"/>
    <col min="4622" max="4622" width="7" style="47" customWidth="1"/>
    <col min="4623" max="4864" width="9" style="47"/>
    <col min="4865" max="4865" width="2.109375" style="47" customWidth="1"/>
    <col min="4866" max="4866" width="0" style="47" hidden="1" customWidth="1"/>
    <col min="4867" max="4871" width="19.33203125" style="47" customWidth="1"/>
    <col min="4872" max="4872" width="19.21875" style="47" customWidth="1"/>
    <col min="4873" max="4873" width="10.6640625" style="47" customWidth="1"/>
    <col min="4874" max="4874" width="9.6640625" style="47" customWidth="1"/>
    <col min="4875" max="4875" width="5.33203125" style="47" customWidth="1"/>
    <col min="4876" max="4876" width="6.109375" style="47" customWidth="1"/>
    <col min="4877" max="4877" width="5.33203125" style="47" customWidth="1"/>
    <col min="4878" max="4878" width="7" style="47" customWidth="1"/>
    <col min="4879" max="5120" width="9" style="47"/>
    <col min="5121" max="5121" width="2.109375" style="47" customWidth="1"/>
    <col min="5122" max="5122" width="0" style="47" hidden="1" customWidth="1"/>
    <col min="5123" max="5127" width="19.33203125" style="47" customWidth="1"/>
    <col min="5128" max="5128" width="19.21875" style="47" customWidth="1"/>
    <col min="5129" max="5129" width="10.6640625" style="47" customWidth="1"/>
    <col min="5130" max="5130" width="9.6640625" style="47" customWidth="1"/>
    <col min="5131" max="5131" width="5.33203125" style="47" customWidth="1"/>
    <col min="5132" max="5132" width="6.109375" style="47" customWidth="1"/>
    <col min="5133" max="5133" width="5.33203125" style="47" customWidth="1"/>
    <col min="5134" max="5134" width="7" style="47" customWidth="1"/>
    <col min="5135" max="5376" width="9" style="47"/>
    <col min="5377" max="5377" width="2.109375" style="47" customWidth="1"/>
    <col min="5378" max="5378" width="0" style="47" hidden="1" customWidth="1"/>
    <col min="5379" max="5383" width="19.33203125" style="47" customWidth="1"/>
    <col min="5384" max="5384" width="19.21875" style="47" customWidth="1"/>
    <col min="5385" max="5385" width="10.6640625" style="47" customWidth="1"/>
    <col min="5386" max="5386" width="9.6640625" style="47" customWidth="1"/>
    <col min="5387" max="5387" width="5.33203125" style="47" customWidth="1"/>
    <col min="5388" max="5388" width="6.109375" style="47" customWidth="1"/>
    <col min="5389" max="5389" width="5.33203125" style="47" customWidth="1"/>
    <col min="5390" max="5390" width="7" style="47" customWidth="1"/>
    <col min="5391" max="5632" width="9" style="47"/>
    <col min="5633" max="5633" width="2.109375" style="47" customWidth="1"/>
    <col min="5634" max="5634" width="0" style="47" hidden="1" customWidth="1"/>
    <col min="5635" max="5639" width="19.33203125" style="47" customWidth="1"/>
    <col min="5640" max="5640" width="19.21875" style="47" customWidth="1"/>
    <col min="5641" max="5641" width="10.6640625" style="47" customWidth="1"/>
    <col min="5642" max="5642" width="9.6640625" style="47" customWidth="1"/>
    <col min="5643" max="5643" width="5.33203125" style="47" customWidth="1"/>
    <col min="5644" max="5644" width="6.109375" style="47" customWidth="1"/>
    <col min="5645" max="5645" width="5.33203125" style="47" customWidth="1"/>
    <col min="5646" max="5646" width="7" style="47" customWidth="1"/>
    <col min="5647" max="5888" width="9" style="47"/>
    <col min="5889" max="5889" width="2.109375" style="47" customWidth="1"/>
    <col min="5890" max="5890" width="0" style="47" hidden="1" customWidth="1"/>
    <col min="5891" max="5895" width="19.33203125" style="47" customWidth="1"/>
    <col min="5896" max="5896" width="19.21875" style="47" customWidth="1"/>
    <col min="5897" max="5897" width="10.6640625" style="47" customWidth="1"/>
    <col min="5898" max="5898" width="9.6640625" style="47" customWidth="1"/>
    <col min="5899" max="5899" width="5.33203125" style="47" customWidth="1"/>
    <col min="5900" max="5900" width="6.109375" style="47" customWidth="1"/>
    <col min="5901" max="5901" width="5.33203125" style="47" customWidth="1"/>
    <col min="5902" max="5902" width="7" style="47" customWidth="1"/>
    <col min="5903" max="6144" width="9" style="47"/>
    <col min="6145" max="6145" width="2.109375" style="47" customWidth="1"/>
    <col min="6146" max="6146" width="0" style="47" hidden="1" customWidth="1"/>
    <col min="6147" max="6151" width="19.33203125" style="47" customWidth="1"/>
    <col min="6152" max="6152" width="19.21875" style="47" customWidth="1"/>
    <col min="6153" max="6153" width="10.6640625" style="47" customWidth="1"/>
    <col min="6154" max="6154" width="9.6640625" style="47" customWidth="1"/>
    <col min="6155" max="6155" width="5.33203125" style="47" customWidth="1"/>
    <col min="6156" max="6156" width="6.109375" style="47" customWidth="1"/>
    <col min="6157" max="6157" width="5.33203125" style="47" customWidth="1"/>
    <col min="6158" max="6158" width="7" style="47" customWidth="1"/>
    <col min="6159" max="6400" width="9" style="47"/>
    <col min="6401" max="6401" width="2.109375" style="47" customWidth="1"/>
    <col min="6402" max="6402" width="0" style="47" hidden="1" customWidth="1"/>
    <col min="6403" max="6407" width="19.33203125" style="47" customWidth="1"/>
    <col min="6408" max="6408" width="19.21875" style="47" customWidth="1"/>
    <col min="6409" max="6409" width="10.6640625" style="47" customWidth="1"/>
    <col min="6410" max="6410" width="9.6640625" style="47" customWidth="1"/>
    <col min="6411" max="6411" width="5.33203125" style="47" customWidth="1"/>
    <col min="6412" max="6412" width="6.109375" style="47" customWidth="1"/>
    <col min="6413" max="6413" width="5.33203125" style="47" customWidth="1"/>
    <col min="6414" max="6414" width="7" style="47" customWidth="1"/>
    <col min="6415" max="6656" width="9" style="47"/>
    <col min="6657" max="6657" width="2.109375" style="47" customWidth="1"/>
    <col min="6658" max="6658" width="0" style="47" hidden="1" customWidth="1"/>
    <col min="6659" max="6663" width="19.33203125" style="47" customWidth="1"/>
    <col min="6664" max="6664" width="19.21875" style="47" customWidth="1"/>
    <col min="6665" max="6665" width="10.6640625" style="47" customWidth="1"/>
    <col min="6666" max="6666" width="9.6640625" style="47" customWidth="1"/>
    <col min="6667" max="6667" width="5.33203125" style="47" customWidth="1"/>
    <col min="6668" max="6668" width="6.109375" style="47" customWidth="1"/>
    <col min="6669" max="6669" width="5.33203125" style="47" customWidth="1"/>
    <col min="6670" max="6670" width="7" style="47" customWidth="1"/>
    <col min="6671" max="6912" width="9" style="47"/>
    <col min="6913" max="6913" width="2.109375" style="47" customWidth="1"/>
    <col min="6914" max="6914" width="0" style="47" hidden="1" customWidth="1"/>
    <col min="6915" max="6919" width="19.33203125" style="47" customWidth="1"/>
    <col min="6920" max="6920" width="19.21875" style="47" customWidth="1"/>
    <col min="6921" max="6921" width="10.6640625" style="47" customWidth="1"/>
    <col min="6922" max="6922" width="9.6640625" style="47" customWidth="1"/>
    <col min="6923" max="6923" width="5.33203125" style="47" customWidth="1"/>
    <col min="6924" max="6924" width="6.109375" style="47" customWidth="1"/>
    <col min="6925" max="6925" width="5.33203125" style="47" customWidth="1"/>
    <col min="6926" max="6926" width="7" style="47" customWidth="1"/>
    <col min="6927" max="7168" width="9" style="47"/>
    <col min="7169" max="7169" width="2.109375" style="47" customWidth="1"/>
    <col min="7170" max="7170" width="0" style="47" hidden="1" customWidth="1"/>
    <col min="7171" max="7175" width="19.33203125" style="47" customWidth="1"/>
    <col min="7176" max="7176" width="19.21875" style="47" customWidth="1"/>
    <col min="7177" max="7177" width="10.6640625" style="47" customWidth="1"/>
    <col min="7178" max="7178" width="9.6640625" style="47" customWidth="1"/>
    <col min="7179" max="7179" width="5.33203125" style="47" customWidth="1"/>
    <col min="7180" max="7180" width="6.109375" style="47" customWidth="1"/>
    <col min="7181" max="7181" width="5.33203125" style="47" customWidth="1"/>
    <col min="7182" max="7182" width="7" style="47" customWidth="1"/>
    <col min="7183" max="7424" width="9" style="47"/>
    <col min="7425" max="7425" width="2.109375" style="47" customWidth="1"/>
    <col min="7426" max="7426" width="0" style="47" hidden="1" customWidth="1"/>
    <col min="7427" max="7431" width="19.33203125" style="47" customWidth="1"/>
    <col min="7432" max="7432" width="19.21875" style="47" customWidth="1"/>
    <col min="7433" max="7433" width="10.6640625" style="47" customWidth="1"/>
    <col min="7434" max="7434" width="9.6640625" style="47" customWidth="1"/>
    <col min="7435" max="7435" width="5.33203125" style="47" customWidth="1"/>
    <col min="7436" max="7436" width="6.109375" style="47" customWidth="1"/>
    <col min="7437" max="7437" width="5.33203125" style="47" customWidth="1"/>
    <col min="7438" max="7438" width="7" style="47" customWidth="1"/>
    <col min="7439" max="7680" width="9" style="47"/>
    <col min="7681" max="7681" width="2.109375" style="47" customWidth="1"/>
    <col min="7682" max="7682" width="0" style="47" hidden="1" customWidth="1"/>
    <col min="7683" max="7687" width="19.33203125" style="47" customWidth="1"/>
    <col min="7688" max="7688" width="19.21875" style="47" customWidth="1"/>
    <col min="7689" max="7689" width="10.6640625" style="47" customWidth="1"/>
    <col min="7690" max="7690" width="9.6640625" style="47" customWidth="1"/>
    <col min="7691" max="7691" width="5.33203125" style="47" customWidth="1"/>
    <col min="7692" max="7692" width="6.109375" style="47" customWidth="1"/>
    <col min="7693" max="7693" width="5.33203125" style="47" customWidth="1"/>
    <col min="7694" max="7694" width="7" style="47" customWidth="1"/>
    <col min="7695" max="7936" width="9" style="47"/>
    <col min="7937" max="7937" width="2.109375" style="47" customWidth="1"/>
    <col min="7938" max="7938" width="0" style="47" hidden="1" customWidth="1"/>
    <col min="7939" max="7943" width="19.33203125" style="47" customWidth="1"/>
    <col min="7944" max="7944" width="19.21875" style="47" customWidth="1"/>
    <col min="7945" max="7945" width="10.6640625" style="47" customWidth="1"/>
    <col min="7946" max="7946" width="9.6640625" style="47" customWidth="1"/>
    <col min="7947" max="7947" width="5.33203125" style="47" customWidth="1"/>
    <col min="7948" max="7948" width="6.109375" style="47" customWidth="1"/>
    <col min="7949" max="7949" width="5.33203125" style="47" customWidth="1"/>
    <col min="7950" max="7950" width="7" style="47" customWidth="1"/>
    <col min="7951" max="8192" width="9" style="47"/>
    <col min="8193" max="8193" width="2.109375" style="47" customWidth="1"/>
    <col min="8194" max="8194" width="0" style="47" hidden="1" customWidth="1"/>
    <col min="8195" max="8199" width="19.33203125" style="47" customWidth="1"/>
    <col min="8200" max="8200" width="19.21875" style="47" customWidth="1"/>
    <col min="8201" max="8201" width="10.6640625" style="47" customWidth="1"/>
    <col min="8202" max="8202" width="9.6640625" style="47" customWidth="1"/>
    <col min="8203" max="8203" width="5.33203125" style="47" customWidth="1"/>
    <col min="8204" max="8204" width="6.109375" style="47" customWidth="1"/>
    <col min="8205" max="8205" width="5.33203125" style="47" customWidth="1"/>
    <col min="8206" max="8206" width="7" style="47" customWidth="1"/>
    <col min="8207" max="8448" width="9" style="47"/>
    <col min="8449" max="8449" width="2.109375" style="47" customWidth="1"/>
    <col min="8450" max="8450" width="0" style="47" hidden="1" customWidth="1"/>
    <col min="8451" max="8455" width="19.33203125" style="47" customWidth="1"/>
    <col min="8456" max="8456" width="19.21875" style="47" customWidth="1"/>
    <col min="8457" max="8457" width="10.6640625" style="47" customWidth="1"/>
    <col min="8458" max="8458" width="9.6640625" style="47" customWidth="1"/>
    <col min="8459" max="8459" width="5.33203125" style="47" customWidth="1"/>
    <col min="8460" max="8460" width="6.109375" style="47" customWidth="1"/>
    <col min="8461" max="8461" width="5.33203125" style="47" customWidth="1"/>
    <col min="8462" max="8462" width="7" style="47" customWidth="1"/>
    <col min="8463" max="8704" width="9" style="47"/>
    <col min="8705" max="8705" width="2.109375" style="47" customWidth="1"/>
    <col min="8706" max="8706" width="0" style="47" hidden="1" customWidth="1"/>
    <col min="8707" max="8711" width="19.33203125" style="47" customWidth="1"/>
    <col min="8712" max="8712" width="19.21875" style="47" customWidth="1"/>
    <col min="8713" max="8713" width="10.6640625" style="47" customWidth="1"/>
    <col min="8714" max="8714" width="9.6640625" style="47" customWidth="1"/>
    <col min="8715" max="8715" width="5.33203125" style="47" customWidth="1"/>
    <col min="8716" max="8716" width="6.109375" style="47" customWidth="1"/>
    <col min="8717" max="8717" width="5.33203125" style="47" customWidth="1"/>
    <col min="8718" max="8718" width="7" style="47" customWidth="1"/>
    <col min="8719" max="8960" width="9" style="47"/>
    <col min="8961" max="8961" width="2.109375" style="47" customWidth="1"/>
    <col min="8962" max="8962" width="0" style="47" hidden="1" customWidth="1"/>
    <col min="8963" max="8967" width="19.33203125" style="47" customWidth="1"/>
    <col min="8968" max="8968" width="19.21875" style="47" customWidth="1"/>
    <col min="8969" max="8969" width="10.6640625" style="47" customWidth="1"/>
    <col min="8970" max="8970" width="9.6640625" style="47" customWidth="1"/>
    <col min="8971" max="8971" width="5.33203125" style="47" customWidth="1"/>
    <col min="8972" max="8972" width="6.109375" style="47" customWidth="1"/>
    <col min="8973" max="8973" width="5.33203125" style="47" customWidth="1"/>
    <col min="8974" max="8974" width="7" style="47" customWidth="1"/>
    <col min="8975" max="9216" width="9" style="47"/>
    <col min="9217" max="9217" width="2.109375" style="47" customWidth="1"/>
    <col min="9218" max="9218" width="0" style="47" hidden="1" customWidth="1"/>
    <col min="9219" max="9223" width="19.33203125" style="47" customWidth="1"/>
    <col min="9224" max="9224" width="19.21875" style="47" customWidth="1"/>
    <col min="9225" max="9225" width="10.6640625" style="47" customWidth="1"/>
    <col min="9226" max="9226" width="9.6640625" style="47" customWidth="1"/>
    <col min="9227" max="9227" width="5.33203125" style="47" customWidth="1"/>
    <col min="9228" max="9228" width="6.109375" style="47" customWidth="1"/>
    <col min="9229" max="9229" width="5.33203125" style="47" customWidth="1"/>
    <col min="9230" max="9230" width="7" style="47" customWidth="1"/>
    <col min="9231" max="9472" width="9" style="47"/>
    <col min="9473" max="9473" width="2.109375" style="47" customWidth="1"/>
    <col min="9474" max="9474" width="0" style="47" hidden="1" customWidth="1"/>
    <col min="9475" max="9479" width="19.33203125" style="47" customWidth="1"/>
    <col min="9480" max="9480" width="19.21875" style="47" customWidth="1"/>
    <col min="9481" max="9481" width="10.6640625" style="47" customWidth="1"/>
    <col min="9482" max="9482" width="9.6640625" style="47" customWidth="1"/>
    <col min="9483" max="9483" width="5.33203125" style="47" customWidth="1"/>
    <col min="9484" max="9484" width="6.109375" style="47" customWidth="1"/>
    <col min="9485" max="9485" width="5.33203125" style="47" customWidth="1"/>
    <col min="9486" max="9486" width="7" style="47" customWidth="1"/>
    <col min="9487" max="9728" width="9" style="47"/>
    <col min="9729" max="9729" width="2.109375" style="47" customWidth="1"/>
    <col min="9730" max="9730" width="0" style="47" hidden="1" customWidth="1"/>
    <col min="9731" max="9735" width="19.33203125" style="47" customWidth="1"/>
    <col min="9736" max="9736" width="19.21875" style="47" customWidth="1"/>
    <col min="9737" max="9737" width="10.6640625" style="47" customWidth="1"/>
    <col min="9738" max="9738" width="9.6640625" style="47" customWidth="1"/>
    <col min="9739" max="9739" width="5.33203125" style="47" customWidth="1"/>
    <col min="9740" max="9740" width="6.109375" style="47" customWidth="1"/>
    <col min="9741" max="9741" width="5.33203125" style="47" customWidth="1"/>
    <col min="9742" max="9742" width="7" style="47" customWidth="1"/>
    <col min="9743" max="9984" width="9" style="47"/>
    <col min="9985" max="9985" width="2.109375" style="47" customWidth="1"/>
    <col min="9986" max="9986" width="0" style="47" hidden="1" customWidth="1"/>
    <col min="9987" max="9991" width="19.33203125" style="47" customWidth="1"/>
    <col min="9992" max="9992" width="19.21875" style="47" customWidth="1"/>
    <col min="9993" max="9993" width="10.6640625" style="47" customWidth="1"/>
    <col min="9994" max="9994" width="9.6640625" style="47" customWidth="1"/>
    <col min="9995" max="9995" width="5.33203125" style="47" customWidth="1"/>
    <col min="9996" max="9996" width="6.109375" style="47" customWidth="1"/>
    <col min="9997" max="9997" width="5.33203125" style="47" customWidth="1"/>
    <col min="9998" max="9998" width="7" style="47" customWidth="1"/>
    <col min="9999" max="10240" width="9" style="47"/>
    <col min="10241" max="10241" width="2.109375" style="47" customWidth="1"/>
    <col min="10242" max="10242" width="0" style="47" hidden="1" customWidth="1"/>
    <col min="10243" max="10247" width="19.33203125" style="47" customWidth="1"/>
    <col min="10248" max="10248" width="19.21875" style="47" customWidth="1"/>
    <col min="10249" max="10249" width="10.6640625" style="47" customWidth="1"/>
    <col min="10250" max="10250" width="9.6640625" style="47" customWidth="1"/>
    <col min="10251" max="10251" width="5.33203125" style="47" customWidth="1"/>
    <col min="10252" max="10252" width="6.109375" style="47" customWidth="1"/>
    <col min="10253" max="10253" width="5.33203125" style="47" customWidth="1"/>
    <col min="10254" max="10254" width="7" style="47" customWidth="1"/>
    <col min="10255" max="10496" width="9" style="47"/>
    <col min="10497" max="10497" width="2.109375" style="47" customWidth="1"/>
    <col min="10498" max="10498" width="0" style="47" hidden="1" customWidth="1"/>
    <col min="10499" max="10503" width="19.33203125" style="47" customWidth="1"/>
    <col min="10504" max="10504" width="19.21875" style="47" customWidth="1"/>
    <col min="10505" max="10505" width="10.6640625" style="47" customWidth="1"/>
    <col min="10506" max="10506" width="9.6640625" style="47" customWidth="1"/>
    <col min="10507" max="10507" width="5.33203125" style="47" customWidth="1"/>
    <col min="10508" max="10508" width="6.109375" style="47" customWidth="1"/>
    <col min="10509" max="10509" width="5.33203125" style="47" customWidth="1"/>
    <col min="10510" max="10510" width="7" style="47" customWidth="1"/>
    <col min="10511" max="10752" width="9" style="47"/>
    <col min="10753" max="10753" width="2.109375" style="47" customWidth="1"/>
    <col min="10754" max="10754" width="0" style="47" hidden="1" customWidth="1"/>
    <col min="10755" max="10759" width="19.33203125" style="47" customWidth="1"/>
    <col min="10760" max="10760" width="19.21875" style="47" customWidth="1"/>
    <col min="10761" max="10761" width="10.6640625" style="47" customWidth="1"/>
    <col min="10762" max="10762" width="9.6640625" style="47" customWidth="1"/>
    <col min="10763" max="10763" width="5.33203125" style="47" customWidth="1"/>
    <col min="10764" max="10764" width="6.109375" style="47" customWidth="1"/>
    <col min="10765" max="10765" width="5.33203125" style="47" customWidth="1"/>
    <col min="10766" max="10766" width="7" style="47" customWidth="1"/>
    <col min="10767" max="11008" width="9" style="47"/>
    <col min="11009" max="11009" width="2.109375" style="47" customWidth="1"/>
    <col min="11010" max="11010" width="0" style="47" hidden="1" customWidth="1"/>
    <col min="11011" max="11015" width="19.33203125" style="47" customWidth="1"/>
    <col min="11016" max="11016" width="19.21875" style="47" customWidth="1"/>
    <col min="11017" max="11017" width="10.6640625" style="47" customWidth="1"/>
    <col min="11018" max="11018" width="9.6640625" style="47" customWidth="1"/>
    <col min="11019" max="11019" width="5.33203125" style="47" customWidth="1"/>
    <col min="11020" max="11020" width="6.109375" style="47" customWidth="1"/>
    <col min="11021" max="11021" width="5.33203125" style="47" customWidth="1"/>
    <col min="11022" max="11022" width="7" style="47" customWidth="1"/>
    <col min="11023" max="11264" width="9" style="47"/>
    <col min="11265" max="11265" width="2.109375" style="47" customWidth="1"/>
    <col min="11266" max="11266" width="0" style="47" hidden="1" customWidth="1"/>
    <col min="11267" max="11271" width="19.33203125" style="47" customWidth="1"/>
    <col min="11272" max="11272" width="19.21875" style="47" customWidth="1"/>
    <col min="11273" max="11273" width="10.6640625" style="47" customWidth="1"/>
    <col min="11274" max="11274" width="9.6640625" style="47" customWidth="1"/>
    <col min="11275" max="11275" width="5.33203125" style="47" customWidth="1"/>
    <col min="11276" max="11276" width="6.109375" style="47" customWidth="1"/>
    <col min="11277" max="11277" width="5.33203125" style="47" customWidth="1"/>
    <col min="11278" max="11278" width="7" style="47" customWidth="1"/>
    <col min="11279" max="11520" width="9" style="47"/>
    <col min="11521" max="11521" width="2.109375" style="47" customWidth="1"/>
    <col min="11522" max="11522" width="0" style="47" hidden="1" customWidth="1"/>
    <col min="11523" max="11527" width="19.33203125" style="47" customWidth="1"/>
    <col min="11528" max="11528" width="19.21875" style="47" customWidth="1"/>
    <col min="11529" max="11529" width="10.6640625" style="47" customWidth="1"/>
    <col min="11530" max="11530" width="9.6640625" style="47" customWidth="1"/>
    <col min="11531" max="11531" width="5.33203125" style="47" customWidth="1"/>
    <col min="11532" max="11532" width="6.109375" style="47" customWidth="1"/>
    <col min="11533" max="11533" width="5.33203125" style="47" customWidth="1"/>
    <col min="11534" max="11534" width="7" style="47" customWidth="1"/>
    <col min="11535" max="11776" width="9" style="47"/>
    <col min="11777" max="11777" width="2.109375" style="47" customWidth="1"/>
    <col min="11778" max="11778" width="0" style="47" hidden="1" customWidth="1"/>
    <col min="11779" max="11783" width="19.33203125" style="47" customWidth="1"/>
    <col min="11784" max="11784" width="19.21875" style="47" customWidth="1"/>
    <col min="11785" max="11785" width="10.6640625" style="47" customWidth="1"/>
    <col min="11786" max="11786" width="9.6640625" style="47" customWidth="1"/>
    <col min="11787" max="11787" width="5.33203125" style="47" customWidth="1"/>
    <col min="11788" max="11788" width="6.109375" style="47" customWidth="1"/>
    <col min="11789" max="11789" width="5.33203125" style="47" customWidth="1"/>
    <col min="11790" max="11790" width="7" style="47" customWidth="1"/>
    <col min="11791" max="12032" width="9" style="47"/>
    <col min="12033" max="12033" width="2.109375" style="47" customWidth="1"/>
    <col min="12034" max="12034" width="0" style="47" hidden="1" customWidth="1"/>
    <col min="12035" max="12039" width="19.33203125" style="47" customWidth="1"/>
    <col min="12040" max="12040" width="19.21875" style="47" customWidth="1"/>
    <col min="12041" max="12041" width="10.6640625" style="47" customWidth="1"/>
    <col min="12042" max="12042" width="9.6640625" style="47" customWidth="1"/>
    <col min="12043" max="12043" width="5.33203125" style="47" customWidth="1"/>
    <col min="12044" max="12044" width="6.109375" style="47" customWidth="1"/>
    <col min="12045" max="12045" width="5.33203125" style="47" customWidth="1"/>
    <col min="12046" max="12046" width="7" style="47" customWidth="1"/>
    <col min="12047" max="12288" width="9" style="47"/>
    <col min="12289" max="12289" width="2.109375" style="47" customWidth="1"/>
    <col min="12290" max="12290" width="0" style="47" hidden="1" customWidth="1"/>
    <col min="12291" max="12295" width="19.33203125" style="47" customWidth="1"/>
    <col min="12296" max="12296" width="19.21875" style="47" customWidth="1"/>
    <col min="12297" max="12297" width="10.6640625" style="47" customWidth="1"/>
    <col min="12298" max="12298" width="9.6640625" style="47" customWidth="1"/>
    <col min="12299" max="12299" width="5.33203125" style="47" customWidth="1"/>
    <col min="12300" max="12300" width="6.109375" style="47" customWidth="1"/>
    <col min="12301" max="12301" width="5.33203125" style="47" customWidth="1"/>
    <col min="12302" max="12302" width="7" style="47" customWidth="1"/>
    <col min="12303" max="12544" width="9" style="47"/>
    <col min="12545" max="12545" width="2.109375" style="47" customWidth="1"/>
    <col min="12546" max="12546" width="0" style="47" hidden="1" customWidth="1"/>
    <col min="12547" max="12551" width="19.33203125" style="47" customWidth="1"/>
    <col min="12552" max="12552" width="19.21875" style="47" customWidth="1"/>
    <col min="12553" max="12553" width="10.6640625" style="47" customWidth="1"/>
    <col min="12554" max="12554" width="9.6640625" style="47" customWidth="1"/>
    <col min="12555" max="12555" width="5.33203125" style="47" customWidth="1"/>
    <col min="12556" max="12556" width="6.109375" style="47" customWidth="1"/>
    <col min="12557" max="12557" width="5.33203125" style="47" customWidth="1"/>
    <col min="12558" max="12558" width="7" style="47" customWidth="1"/>
    <col min="12559" max="12800" width="9" style="47"/>
    <col min="12801" max="12801" width="2.109375" style="47" customWidth="1"/>
    <col min="12802" max="12802" width="0" style="47" hidden="1" customWidth="1"/>
    <col min="12803" max="12807" width="19.33203125" style="47" customWidth="1"/>
    <col min="12808" max="12808" width="19.21875" style="47" customWidth="1"/>
    <col min="12809" max="12809" width="10.6640625" style="47" customWidth="1"/>
    <col min="12810" max="12810" width="9.6640625" style="47" customWidth="1"/>
    <col min="12811" max="12811" width="5.33203125" style="47" customWidth="1"/>
    <col min="12812" max="12812" width="6.109375" style="47" customWidth="1"/>
    <col min="12813" max="12813" width="5.33203125" style="47" customWidth="1"/>
    <col min="12814" max="12814" width="7" style="47" customWidth="1"/>
    <col min="12815" max="13056" width="9" style="47"/>
    <col min="13057" max="13057" width="2.109375" style="47" customWidth="1"/>
    <col min="13058" max="13058" width="0" style="47" hidden="1" customWidth="1"/>
    <col min="13059" max="13063" width="19.33203125" style="47" customWidth="1"/>
    <col min="13064" max="13064" width="19.21875" style="47" customWidth="1"/>
    <col min="13065" max="13065" width="10.6640625" style="47" customWidth="1"/>
    <col min="13066" max="13066" width="9.6640625" style="47" customWidth="1"/>
    <col min="13067" max="13067" width="5.33203125" style="47" customWidth="1"/>
    <col min="13068" max="13068" width="6.109375" style="47" customWidth="1"/>
    <col min="13069" max="13069" width="5.33203125" style="47" customWidth="1"/>
    <col min="13070" max="13070" width="7" style="47" customWidth="1"/>
    <col min="13071" max="13312" width="9" style="47"/>
    <col min="13313" max="13313" width="2.109375" style="47" customWidth="1"/>
    <col min="13314" max="13314" width="0" style="47" hidden="1" customWidth="1"/>
    <col min="13315" max="13319" width="19.33203125" style="47" customWidth="1"/>
    <col min="13320" max="13320" width="19.21875" style="47" customWidth="1"/>
    <col min="13321" max="13321" width="10.6640625" style="47" customWidth="1"/>
    <col min="13322" max="13322" width="9.6640625" style="47" customWidth="1"/>
    <col min="13323" max="13323" width="5.33203125" style="47" customWidth="1"/>
    <col min="13324" max="13324" width="6.109375" style="47" customWidth="1"/>
    <col min="13325" max="13325" width="5.33203125" style="47" customWidth="1"/>
    <col min="13326" max="13326" width="7" style="47" customWidth="1"/>
    <col min="13327" max="13568" width="9" style="47"/>
    <col min="13569" max="13569" width="2.109375" style="47" customWidth="1"/>
    <col min="13570" max="13570" width="0" style="47" hidden="1" customWidth="1"/>
    <col min="13571" max="13575" width="19.33203125" style="47" customWidth="1"/>
    <col min="13576" max="13576" width="19.21875" style="47" customWidth="1"/>
    <col min="13577" max="13577" width="10.6640625" style="47" customWidth="1"/>
    <col min="13578" max="13578" width="9.6640625" style="47" customWidth="1"/>
    <col min="13579" max="13579" width="5.33203125" style="47" customWidth="1"/>
    <col min="13580" max="13580" width="6.109375" style="47" customWidth="1"/>
    <col min="13581" max="13581" width="5.33203125" style="47" customWidth="1"/>
    <col min="13582" max="13582" width="7" style="47" customWidth="1"/>
    <col min="13583" max="13824" width="9" style="47"/>
    <col min="13825" max="13825" width="2.109375" style="47" customWidth="1"/>
    <col min="13826" max="13826" width="0" style="47" hidden="1" customWidth="1"/>
    <col min="13827" max="13831" width="19.33203125" style="47" customWidth="1"/>
    <col min="13832" max="13832" width="19.21875" style="47" customWidth="1"/>
    <col min="13833" max="13833" width="10.6640625" style="47" customWidth="1"/>
    <col min="13834" max="13834" width="9.6640625" style="47" customWidth="1"/>
    <col min="13835" max="13835" width="5.33203125" style="47" customWidth="1"/>
    <col min="13836" max="13836" width="6.109375" style="47" customWidth="1"/>
    <col min="13837" max="13837" width="5.33203125" style="47" customWidth="1"/>
    <col min="13838" max="13838" width="7" style="47" customWidth="1"/>
    <col min="13839" max="14080" width="9" style="47"/>
    <col min="14081" max="14081" width="2.109375" style="47" customWidth="1"/>
    <col min="14082" max="14082" width="0" style="47" hidden="1" customWidth="1"/>
    <col min="14083" max="14087" width="19.33203125" style="47" customWidth="1"/>
    <col min="14088" max="14088" width="19.21875" style="47" customWidth="1"/>
    <col min="14089" max="14089" width="10.6640625" style="47" customWidth="1"/>
    <col min="14090" max="14090" width="9.6640625" style="47" customWidth="1"/>
    <col min="14091" max="14091" width="5.33203125" style="47" customWidth="1"/>
    <col min="14092" max="14092" width="6.109375" style="47" customWidth="1"/>
    <col min="14093" max="14093" width="5.33203125" style="47" customWidth="1"/>
    <col min="14094" max="14094" width="7" style="47" customWidth="1"/>
    <col min="14095" max="14336" width="9" style="47"/>
    <col min="14337" max="14337" width="2.109375" style="47" customWidth="1"/>
    <col min="14338" max="14338" width="0" style="47" hidden="1" customWidth="1"/>
    <col min="14339" max="14343" width="19.33203125" style="47" customWidth="1"/>
    <col min="14344" max="14344" width="19.21875" style="47" customWidth="1"/>
    <col min="14345" max="14345" width="10.6640625" style="47" customWidth="1"/>
    <col min="14346" max="14346" width="9.6640625" style="47" customWidth="1"/>
    <col min="14347" max="14347" width="5.33203125" style="47" customWidth="1"/>
    <col min="14348" max="14348" width="6.109375" style="47" customWidth="1"/>
    <col min="14349" max="14349" width="5.33203125" style="47" customWidth="1"/>
    <col min="14350" max="14350" width="7" style="47" customWidth="1"/>
    <col min="14351" max="14592" width="9" style="47"/>
    <col min="14593" max="14593" width="2.109375" style="47" customWidth="1"/>
    <col min="14594" max="14594" width="0" style="47" hidden="1" customWidth="1"/>
    <col min="14595" max="14599" width="19.33203125" style="47" customWidth="1"/>
    <col min="14600" max="14600" width="19.21875" style="47" customWidth="1"/>
    <col min="14601" max="14601" width="10.6640625" style="47" customWidth="1"/>
    <col min="14602" max="14602" width="9.6640625" style="47" customWidth="1"/>
    <col min="14603" max="14603" width="5.33203125" style="47" customWidth="1"/>
    <col min="14604" max="14604" width="6.109375" style="47" customWidth="1"/>
    <col min="14605" max="14605" width="5.33203125" style="47" customWidth="1"/>
    <col min="14606" max="14606" width="7" style="47" customWidth="1"/>
    <col min="14607" max="14848" width="9" style="47"/>
    <col min="14849" max="14849" width="2.109375" style="47" customWidth="1"/>
    <col min="14850" max="14850" width="0" style="47" hidden="1" customWidth="1"/>
    <col min="14851" max="14855" width="19.33203125" style="47" customWidth="1"/>
    <col min="14856" max="14856" width="19.21875" style="47" customWidth="1"/>
    <col min="14857" max="14857" width="10.6640625" style="47" customWidth="1"/>
    <col min="14858" max="14858" width="9.6640625" style="47" customWidth="1"/>
    <col min="14859" max="14859" width="5.33203125" style="47" customWidth="1"/>
    <col min="14860" max="14860" width="6.109375" style="47" customWidth="1"/>
    <col min="14861" max="14861" width="5.33203125" style="47" customWidth="1"/>
    <col min="14862" max="14862" width="7" style="47" customWidth="1"/>
    <col min="14863" max="15104" width="9" style="47"/>
    <col min="15105" max="15105" width="2.109375" style="47" customWidth="1"/>
    <col min="15106" max="15106" width="0" style="47" hidden="1" customWidth="1"/>
    <col min="15107" max="15111" width="19.33203125" style="47" customWidth="1"/>
    <col min="15112" max="15112" width="19.21875" style="47" customWidth="1"/>
    <col min="15113" max="15113" width="10.6640625" style="47" customWidth="1"/>
    <col min="15114" max="15114" width="9.6640625" style="47" customWidth="1"/>
    <col min="15115" max="15115" width="5.33203125" style="47" customWidth="1"/>
    <col min="15116" max="15116" width="6.109375" style="47" customWidth="1"/>
    <col min="15117" max="15117" width="5.33203125" style="47" customWidth="1"/>
    <col min="15118" max="15118" width="7" style="47" customWidth="1"/>
    <col min="15119" max="15360" width="9" style="47"/>
    <col min="15361" max="15361" width="2.109375" style="47" customWidth="1"/>
    <col min="15362" max="15362" width="0" style="47" hidden="1" customWidth="1"/>
    <col min="15363" max="15367" width="19.33203125" style="47" customWidth="1"/>
    <col min="15368" max="15368" width="19.21875" style="47" customWidth="1"/>
    <col min="15369" max="15369" width="10.6640625" style="47" customWidth="1"/>
    <col min="15370" max="15370" width="9.6640625" style="47" customWidth="1"/>
    <col min="15371" max="15371" width="5.33203125" style="47" customWidth="1"/>
    <col min="15372" max="15372" width="6.109375" style="47" customWidth="1"/>
    <col min="15373" max="15373" width="5.33203125" style="47" customWidth="1"/>
    <col min="15374" max="15374" width="7" style="47" customWidth="1"/>
    <col min="15375" max="15616" width="9" style="47"/>
    <col min="15617" max="15617" width="2.109375" style="47" customWidth="1"/>
    <col min="15618" max="15618" width="0" style="47" hidden="1" customWidth="1"/>
    <col min="15619" max="15623" width="19.33203125" style="47" customWidth="1"/>
    <col min="15624" max="15624" width="19.21875" style="47" customWidth="1"/>
    <col min="15625" max="15625" width="10.6640625" style="47" customWidth="1"/>
    <col min="15626" max="15626" width="9.6640625" style="47" customWidth="1"/>
    <col min="15627" max="15627" width="5.33203125" style="47" customWidth="1"/>
    <col min="15628" max="15628" width="6.109375" style="47" customWidth="1"/>
    <col min="15629" max="15629" width="5.33203125" style="47" customWidth="1"/>
    <col min="15630" max="15630" width="7" style="47" customWidth="1"/>
    <col min="15631" max="15872" width="9" style="47"/>
    <col min="15873" max="15873" width="2.109375" style="47" customWidth="1"/>
    <col min="15874" max="15874" width="0" style="47" hidden="1" customWidth="1"/>
    <col min="15875" max="15879" width="19.33203125" style="47" customWidth="1"/>
    <col min="15880" max="15880" width="19.21875" style="47" customWidth="1"/>
    <col min="15881" max="15881" width="10.6640625" style="47" customWidth="1"/>
    <col min="15882" max="15882" width="9.6640625" style="47" customWidth="1"/>
    <col min="15883" max="15883" width="5.33203125" style="47" customWidth="1"/>
    <col min="15884" max="15884" width="6.109375" style="47" customWidth="1"/>
    <col min="15885" max="15885" width="5.33203125" style="47" customWidth="1"/>
    <col min="15886" max="15886" width="7" style="47" customWidth="1"/>
    <col min="15887" max="16128" width="9" style="47"/>
    <col min="16129" max="16129" width="2.109375" style="47" customWidth="1"/>
    <col min="16130" max="16130" width="0" style="47" hidden="1" customWidth="1"/>
    <col min="16131" max="16135" width="19.33203125" style="47" customWidth="1"/>
    <col min="16136" max="16136" width="19.21875" style="47" customWidth="1"/>
    <col min="16137" max="16137" width="10.6640625" style="47" customWidth="1"/>
    <col min="16138" max="16138" width="9.6640625" style="47" customWidth="1"/>
    <col min="16139" max="16139" width="5.33203125" style="47" customWidth="1"/>
    <col min="16140" max="16140" width="6.109375" style="47" customWidth="1"/>
    <col min="16141" max="16141" width="5.33203125" style="47" customWidth="1"/>
    <col min="16142" max="16142" width="7" style="47" customWidth="1"/>
    <col min="16143" max="16384" width="9" style="47"/>
  </cols>
  <sheetData>
    <row r="1" spans="2:14" ht="10.5" customHeight="1"/>
    <row r="2" spans="2:14" ht="28.8" thickBot="1">
      <c r="B2" s="48"/>
      <c r="C2" s="99" t="s">
        <v>834</v>
      </c>
      <c r="D2" s="99"/>
      <c r="E2" s="99"/>
      <c r="F2" s="99"/>
      <c r="G2" s="99"/>
      <c r="H2" s="49"/>
      <c r="I2" s="49"/>
      <c r="J2" s="49"/>
      <c r="K2" s="49"/>
      <c r="L2" s="49"/>
      <c r="M2" s="49"/>
      <c r="N2" s="49"/>
    </row>
    <row r="3" spans="2:14" ht="16.8" thickBot="1">
      <c r="B3" s="50"/>
      <c r="C3" s="51" t="s">
        <v>326</v>
      </c>
      <c r="D3" s="52" t="s">
        <v>327</v>
      </c>
      <c r="E3" s="51" t="s">
        <v>328</v>
      </c>
      <c r="F3" s="52" t="s">
        <v>54</v>
      </c>
      <c r="G3" s="51" t="s">
        <v>329</v>
      </c>
      <c r="H3" s="51" t="s">
        <v>330</v>
      </c>
      <c r="I3" s="53"/>
      <c r="J3" s="53"/>
      <c r="K3" s="54"/>
      <c r="L3" s="54"/>
      <c r="M3" s="54"/>
      <c r="N3" s="54"/>
    </row>
    <row r="4" spans="2:14">
      <c r="B4" s="55"/>
      <c r="C4" s="71" t="s">
        <v>92</v>
      </c>
      <c r="D4" s="72" t="s">
        <v>93</v>
      </c>
      <c r="E4" s="71" t="s">
        <v>94</v>
      </c>
      <c r="F4" s="72" t="s">
        <v>95</v>
      </c>
      <c r="G4" s="71" t="s">
        <v>96</v>
      </c>
      <c r="H4" s="71"/>
    </row>
    <row r="5" spans="2:14">
      <c r="B5" s="97"/>
      <c r="C5" s="58" t="s">
        <v>11</v>
      </c>
      <c r="D5" s="59" t="s">
        <v>49</v>
      </c>
      <c r="E5" s="58" t="s">
        <v>97</v>
      </c>
      <c r="F5" s="59" t="s">
        <v>43</v>
      </c>
      <c r="G5" s="58" t="s">
        <v>59</v>
      </c>
      <c r="H5" s="58"/>
    </row>
    <row r="6" spans="2:14">
      <c r="B6" s="98"/>
      <c r="C6" s="58" t="s">
        <v>331</v>
      </c>
      <c r="D6" s="59" t="s">
        <v>734</v>
      </c>
      <c r="E6" s="58" t="s">
        <v>332</v>
      </c>
      <c r="F6" s="59" t="s">
        <v>333</v>
      </c>
      <c r="G6" s="58" t="s">
        <v>334</v>
      </c>
      <c r="H6" s="58"/>
    </row>
    <row r="7" spans="2:14">
      <c r="B7" s="100"/>
      <c r="C7" s="58" t="s">
        <v>72</v>
      </c>
      <c r="D7" s="59" t="s">
        <v>73</v>
      </c>
      <c r="E7" s="58" t="s">
        <v>102</v>
      </c>
      <c r="F7" s="59" t="s">
        <v>735</v>
      </c>
      <c r="G7" s="58" t="s">
        <v>335</v>
      </c>
      <c r="H7" s="58"/>
    </row>
    <row r="8" spans="2:14">
      <c r="B8" s="101"/>
      <c r="C8" s="58" t="s">
        <v>336</v>
      </c>
      <c r="D8" s="59" t="s">
        <v>81</v>
      </c>
      <c r="E8" s="58" t="s">
        <v>337</v>
      </c>
      <c r="F8" s="59" t="s">
        <v>338</v>
      </c>
      <c r="G8" s="58" t="s">
        <v>736</v>
      </c>
      <c r="H8" s="58"/>
    </row>
    <row r="9" spans="2:14">
      <c r="B9" s="101"/>
      <c r="C9" s="58" t="s">
        <v>339</v>
      </c>
      <c r="D9" s="59" t="s">
        <v>340</v>
      </c>
      <c r="E9" s="58" t="s">
        <v>341</v>
      </c>
      <c r="F9" s="59" t="s">
        <v>737</v>
      </c>
      <c r="G9" s="58" t="s">
        <v>342</v>
      </c>
      <c r="H9" s="58"/>
    </row>
    <row r="10" spans="2:14">
      <c r="B10" s="101"/>
      <c r="C10" s="58" t="s">
        <v>343</v>
      </c>
      <c r="D10" s="59" t="s">
        <v>344</v>
      </c>
      <c r="E10" s="58" t="s">
        <v>345</v>
      </c>
      <c r="F10" s="59" t="s">
        <v>346</v>
      </c>
      <c r="G10" s="58" t="s">
        <v>738</v>
      </c>
      <c r="H10" s="58"/>
    </row>
    <row r="11" spans="2:14">
      <c r="B11" s="103"/>
      <c r="C11" s="69" t="s">
        <v>160</v>
      </c>
      <c r="D11" s="59" t="s">
        <v>104</v>
      </c>
      <c r="E11" s="58" t="s">
        <v>85</v>
      </c>
      <c r="F11" s="68" t="s">
        <v>208</v>
      </c>
      <c r="G11" s="58" t="s">
        <v>347</v>
      </c>
      <c r="H11" s="58"/>
    </row>
    <row r="12" spans="2:14">
      <c r="B12" s="104"/>
      <c r="C12" s="58" t="s">
        <v>83</v>
      </c>
      <c r="D12" s="59" t="s">
        <v>348</v>
      </c>
      <c r="E12" s="58" t="s">
        <v>108</v>
      </c>
      <c r="F12" s="59" t="s">
        <v>349</v>
      </c>
      <c r="G12" s="58" t="s">
        <v>350</v>
      </c>
      <c r="H12" s="58"/>
    </row>
    <row r="13" spans="2:14" ht="16.8" thickBot="1">
      <c r="B13" s="105"/>
      <c r="C13" s="58"/>
      <c r="D13" s="59" t="s">
        <v>48</v>
      </c>
      <c r="E13" s="58" t="s">
        <v>48</v>
      </c>
      <c r="F13" s="59" t="s">
        <v>48</v>
      </c>
      <c r="G13" s="58"/>
      <c r="H13" s="58"/>
    </row>
    <row r="14" spans="2:14">
      <c r="B14" s="55"/>
      <c r="C14" s="71" t="s">
        <v>111</v>
      </c>
      <c r="D14" s="72" t="s">
        <v>112</v>
      </c>
      <c r="E14" s="71" t="s">
        <v>113</v>
      </c>
      <c r="F14" s="72" t="s">
        <v>114</v>
      </c>
      <c r="G14" s="71" t="s">
        <v>115</v>
      </c>
      <c r="H14" s="71" t="s">
        <v>351</v>
      </c>
    </row>
    <row r="15" spans="2:14">
      <c r="B15" s="97"/>
      <c r="C15" s="58" t="s">
        <v>11</v>
      </c>
      <c r="D15" s="59" t="s">
        <v>59</v>
      </c>
      <c r="E15" s="58" t="s">
        <v>352</v>
      </c>
      <c r="F15" s="59" t="s">
        <v>43</v>
      </c>
      <c r="G15" s="58" t="s">
        <v>116</v>
      </c>
      <c r="H15" s="58" t="s">
        <v>353</v>
      </c>
    </row>
    <row r="16" spans="2:14">
      <c r="B16" s="98"/>
      <c r="C16" s="58" t="s">
        <v>354</v>
      </c>
      <c r="D16" s="59" t="s">
        <v>355</v>
      </c>
      <c r="E16" s="58" t="s">
        <v>119</v>
      </c>
      <c r="F16" s="59" t="s">
        <v>356</v>
      </c>
      <c r="G16" s="58" t="s">
        <v>357</v>
      </c>
      <c r="H16" s="58" t="s">
        <v>358</v>
      </c>
    </row>
    <row r="17" spans="2:8">
      <c r="B17" s="100"/>
      <c r="C17" s="58" t="s">
        <v>121</v>
      </c>
      <c r="D17" s="59" t="s">
        <v>359</v>
      </c>
      <c r="E17" s="58" t="s">
        <v>69</v>
      </c>
      <c r="F17" s="59" t="s">
        <v>360</v>
      </c>
      <c r="G17" s="58" t="s">
        <v>361</v>
      </c>
      <c r="H17" s="58" t="s">
        <v>362</v>
      </c>
    </row>
    <row r="18" spans="2:8">
      <c r="B18" s="101"/>
      <c r="C18" s="58" t="s">
        <v>363</v>
      </c>
      <c r="D18" s="59" t="s">
        <v>364</v>
      </c>
      <c r="E18" s="58" t="s">
        <v>365</v>
      </c>
      <c r="F18" s="59" t="s">
        <v>67</v>
      </c>
      <c r="G18" s="58" t="s">
        <v>366</v>
      </c>
      <c r="H18" s="58" t="s">
        <v>367</v>
      </c>
    </row>
    <row r="19" spans="2:8">
      <c r="B19" s="101"/>
      <c r="C19" s="58" t="s">
        <v>368</v>
      </c>
      <c r="D19" s="59" t="s">
        <v>369</v>
      </c>
      <c r="E19" s="58" t="s">
        <v>370</v>
      </c>
      <c r="F19" s="59" t="s">
        <v>371</v>
      </c>
      <c r="G19" s="58" t="s">
        <v>123</v>
      </c>
      <c r="H19" s="58" t="s">
        <v>372</v>
      </c>
    </row>
    <row r="20" spans="2:8">
      <c r="B20" s="101"/>
      <c r="C20" s="58" t="s">
        <v>373</v>
      </c>
      <c r="D20" s="59" t="s">
        <v>374</v>
      </c>
      <c r="E20" s="58" t="s">
        <v>375</v>
      </c>
      <c r="F20" s="59" t="s">
        <v>376</v>
      </c>
      <c r="G20" s="58" t="s">
        <v>377</v>
      </c>
      <c r="H20" s="58" t="s">
        <v>378</v>
      </c>
    </row>
    <row r="21" spans="2:8">
      <c r="B21" s="103"/>
      <c r="C21" s="69" t="s">
        <v>208</v>
      </c>
      <c r="D21" s="59" t="s">
        <v>56</v>
      </c>
      <c r="E21" s="58" t="s">
        <v>86</v>
      </c>
      <c r="F21" s="68" t="s">
        <v>379</v>
      </c>
      <c r="G21" s="58" t="s">
        <v>380</v>
      </c>
      <c r="H21" s="58" t="s">
        <v>381</v>
      </c>
    </row>
    <row r="22" spans="2:8">
      <c r="B22" s="104"/>
      <c r="C22" s="58" t="s">
        <v>71</v>
      </c>
      <c r="D22" s="59" t="s">
        <v>382</v>
      </c>
      <c r="E22" s="58" t="s">
        <v>77</v>
      </c>
      <c r="F22" s="59" t="s">
        <v>383</v>
      </c>
      <c r="G22" s="58" t="s">
        <v>127</v>
      </c>
      <c r="H22" s="58" t="s">
        <v>384</v>
      </c>
    </row>
    <row r="23" spans="2:8" ht="16.8" thickBot="1">
      <c r="B23" s="105"/>
      <c r="C23" s="65"/>
      <c r="D23" s="73" t="s">
        <v>48</v>
      </c>
      <c r="E23" s="65" t="s">
        <v>48</v>
      </c>
      <c r="F23" s="73" t="s">
        <v>48</v>
      </c>
      <c r="G23" s="65"/>
      <c r="H23" s="65"/>
    </row>
    <row r="24" spans="2:8">
      <c r="B24" s="55"/>
      <c r="C24" s="71" t="s">
        <v>128</v>
      </c>
      <c r="D24" s="72" t="s">
        <v>129</v>
      </c>
      <c r="E24" s="71" t="s">
        <v>130</v>
      </c>
      <c r="F24" s="72" t="s">
        <v>131</v>
      </c>
      <c r="G24" s="71" t="s">
        <v>132</v>
      </c>
      <c r="H24" s="71"/>
    </row>
    <row r="25" spans="2:8">
      <c r="B25" s="97"/>
      <c r="C25" s="58" t="s">
        <v>11</v>
      </c>
      <c r="D25" s="59" t="s">
        <v>133</v>
      </c>
      <c r="E25" s="58" t="s">
        <v>134</v>
      </c>
      <c r="F25" s="59"/>
      <c r="G25" s="58"/>
      <c r="H25" s="58"/>
    </row>
    <row r="26" spans="2:8">
      <c r="B26" s="98"/>
      <c r="C26" s="58" t="s">
        <v>385</v>
      </c>
      <c r="D26" s="59" t="s">
        <v>386</v>
      </c>
      <c r="E26" s="58" t="s">
        <v>387</v>
      </c>
      <c r="F26" s="59"/>
      <c r="G26" s="58"/>
      <c r="H26" s="58"/>
    </row>
    <row r="27" spans="2:8">
      <c r="B27" s="100"/>
      <c r="C27" s="58" t="s">
        <v>388</v>
      </c>
      <c r="D27" s="59" t="s">
        <v>337</v>
      </c>
      <c r="E27" s="58" t="s">
        <v>389</v>
      </c>
      <c r="F27" s="59"/>
      <c r="G27" s="58"/>
      <c r="H27" s="58"/>
    </row>
    <row r="28" spans="2:8">
      <c r="B28" s="101"/>
      <c r="C28" s="58" t="s">
        <v>390</v>
      </c>
      <c r="D28" s="59" t="s">
        <v>820</v>
      </c>
      <c r="E28" s="58" t="s">
        <v>391</v>
      </c>
      <c r="F28" s="59"/>
      <c r="G28" s="58"/>
      <c r="H28" s="58"/>
    </row>
    <row r="29" spans="2:8">
      <c r="B29" s="101"/>
      <c r="C29" s="58" t="s">
        <v>392</v>
      </c>
      <c r="D29" s="59" t="s">
        <v>393</v>
      </c>
      <c r="E29" s="58" t="s">
        <v>821</v>
      </c>
      <c r="F29" s="59"/>
      <c r="G29" s="58"/>
      <c r="H29" s="58"/>
    </row>
    <row r="30" spans="2:8">
      <c r="B30" s="101"/>
      <c r="C30" s="58" t="s">
        <v>394</v>
      </c>
      <c r="D30" s="59" t="s">
        <v>339</v>
      </c>
      <c r="E30" s="58" t="s">
        <v>395</v>
      </c>
      <c r="F30" s="59"/>
      <c r="G30" s="58"/>
      <c r="H30" s="58"/>
    </row>
    <row r="31" spans="2:8">
      <c r="B31" s="103"/>
      <c r="C31" s="69" t="s">
        <v>379</v>
      </c>
      <c r="D31" s="59" t="s">
        <v>139</v>
      </c>
      <c r="E31" s="58" t="s">
        <v>140</v>
      </c>
      <c r="F31" s="59"/>
      <c r="G31" s="58"/>
      <c r="H31" s="58"/>
    </row>
    <row r="32" spans="2:8">
      <c r="B32" s="104"/>
      <c r="C32" s="58" t="s">
        <v>219</v>
      </c>
      <c r="D32" s="59" t="s">
        <v>396</v>
      </c>
      <c r="E32" s="58" t="s">
        <v>397</v>
      </c>
      <c r="F32" s="59"/>
      <c r="G32" s="58"/>
      <c r="H32" s="58"/>
    </row>
    <row r="33" spans="2:8" ht="16.8" thickBot="1">
      <c r="B33" s="105"/>
      <c r="C33" s="65"/>
      <c r="D33" s="73" t="s">
        <v>48</v>
      </c>
      <c r="E33" s="65" t="s">
        <v>398</v>
      </c>
      <c r="F33" s="73"/>
      <c r="G33" s="65"/>
      <c r="H33" s="65"/>
    </row>
    <row r="34" spans="2:8">
      <c r="B34" s="55"/>
      <c r="C34" s="71" t="s">
        <v>143</v>
      </c>
      <c r="D34" s="72" t="s">
        <v>144</v>
      </c>
      <c r="E34" s="71" t="s">
        <v>145</v>
      </c>
      <c r="F34" s="72" t="s">
        <v>146</v>
      </c>
      <c r="G34" s="71" t="s">
        <v>147</v>
      </c>
      <c r="H34" s="71"/>
    </row>
    <row r="35" spans="2:8">
      <c r="B35" s="97"/>
      <c r="C35" s="58" t="s">
        <v>11</v>
      </c>
      <c r="D35" s="59" t="s">
        <v>148</v>
      </c>
      <c r="E35" s="58" t="s">
        <v>352</v>
      </c>
      <c r="F35" s="59" t="s">
        <v>43</v>
      </c>
      <c r="G35" s="58" t="s">
        <v>150</v>
      </c>
      <c r="H35" s="58"/>
    </row>
    <row r="36" spans="2:8">
      <c r="B36" s="98"/>
      <c r="C36" s="58" t="s">
        <v>399</v>
      </c>
      <c r="D36" s="59" t="s">
        <v>400</v>
      </c>
      <c r="E36" s="58" t="s">
        <v>401</v>
      </c>
      <c r="F36" s="59" t="s">
        <v>402</v>
      </c>
      <c r="G36" s="58" t="s">
        <v>67</v>
      </c>
      <c r="H36" s="58"/>
    </row>
    <row r="37" spans="2:8">
      <c r="B37" s="100"/>
      <c r="C37" s="58" t="s">
        <v>156</v>
      </c>
      <c r="D37" s="59" t="s">
        <v>65</v>
      </c>
      <c r="E37" s="58" t="s">
        <v>403</v>
      </c>
      <c r="F37" s="59" t="s">
        <v>404</v>
      </c>
      <c r="G37" s="58" t="s">
        <v>405</v>
      </c>
      <c r="H37" s="58"/>
    </row>
    <row r="38" spans="2:8">
      <c r="B38" s="101"/>
      <c r="C38" s="58" t="s">
        <v>406</v>
      </c>
      <c r="D38" s="59" t="s">
        <v>407</v>
      </c>
      <c r="E38" s="58" t="s">
        <v>408</v>
      </c>
      <c r="F38" s="59" t="s">
        <v>409</v>
      </c>
      <c r="G38" s="58" t="s">
        <v>410</v>
      </c>
      <c r="H38" s="58"/>
    </row>
    <row r="39" spans="2:8">
      <c r="B39" s="101"/>
      <c r="C39" s="58" t="s">
        <v>411</v>
      </c>
      <c r="D39" s="59" t="s">
        <v>412</v>
      </c>
      <c r="E39" s="58" t="s">
        <v>331</v>
      </c>
      <c r="F39" s="59" t="s">
        <v>157</v>
      </c>
      <c r="G39" s="58" t="s">
        <v>80</v>
      </c>
      <c r="H39" s="58"/>
    </row>
    <row r="40" spans="2:8">
      <c r="B40" s="101"/>
      <c r="C40" s="58" t="s">
        <v>413</v>
      </c>
      <c r="D40" s="59" t="s">
        <v>414</v>
      </c>
      <c r="E40" s="58" t="s">
        <v>81</v>
      </c>
      <c r="F40" s="59" t="s">
        <v>415</v>
      </c>
      <c r="G40" s="58" t="s">
        <v>416</v>
      </c>
      <c r="H40" s="58"/>
    </row>
    <row r="41" spans="2:8">
      <c r="B41" s="103"/>
      <c r="C41" s="69" t="s">
        <v>417</v>
      </c>
      <c r="D41" s="59" t="s">
        <v>85</v>
      </c>
      <c r="E41" s="58" t="s">
        <v>159</v>
      </c>
      <c r="F41" s="68" t="s">
        <v>160</v>
      </c>
      <c r="G41" s="58" t="s">
        <v>418</v>
      </c>
      <c r="H41" s="58"/>
    </row>
    <row r="42" spans="2:8">
      <c r="B42" s="104"/>
      <c r="C42" s="58" t="s">
        <v>220</v>
      </c>
      <c r="D42" s="59" t="s">
        <v>163</v>
      </c>
      <c r="E42" s="58" t="s">
        <v>419</v>
      </c>
      <c r="F42" s="59" t="s">
        <v>420</v>
      </c>
      <c r="G42" s="58" t="s">
        <v>165</v>
      </c>
      <c r="H42" s="58"/>
    </row>
    <row r="43" spans="2:8" ht="16.8" thickBot="1">
      <c r="B43" s="105"/>
      <c r="C43" s="65"/>
      <c r="D43" s="73" t="s">
        <v>48</v>
      </c>
      <c r="E43" s="65" t="s">
        <v>398</v>
      </c>
      <c r="F43" s="73" t="s">
        <v>48</v>
      </c>
      <c r="G43" s="65"/>
      <c r="H43" s="65"/>
    </row>
    <row r="44" spans="2:8">
      <c r="B44" s="55"/>
      <c r="C44" s="71" t="s">
        <v>167</v>
      </c>
      <c r="D44" s="72" t="s">
        <v>168</v>
      </c>
      <c r="E44" s="71" t="s">
        <v>169</v>
      </c>
      <c r="F44" s="72" t="s">
        <v>170</v>
      </c>
      <c r="G44" s="71" t="s">
        <v>171</v>
      </c>
      <c r="H44" s="71"/>
    </row>
    <row r="45" spans="2:8">
      <c r="B45" s="97"/>
      <c r="C45" s="58" t="s">
        <v>11</v>
      </c>
      <c r="D45" s="59" t="s">
        <v>49</v>
      </c>
      <c r="E45" s="58" t="s">
        <v>172</v>
      </c>
      <c r="F45" s="59" t="s">
        <v>43</v>
      </c>
      <c r="G45" s="58" t="s">
        <v>59</v>
      </c>
      <c r="H45" s="58"/>
    </row>
    <row r="46" spans="2:8">
      <c r="B46" s="98"/>
      <c r="C46" s="58" t="s">
        <v>421</v>
      </c>
      <c r="D46" s="59" t="s">
        <v>422</v>
      </c>
      <c r="E46" s="58" t="s">
        <v>423</v>
      </c>
      <c r="F46" s="59" t="s">
        <v>424</v>
      </c>
      <c r="G46" s="58" t="s">
        <v>425</v>
      </c>
      <c r="H46" s="58"/>
    </row>
    <row r="47" spans="2:8">
      <c r="B47" s="100"/>
      <c r="C47" s="58" t="s">
        <v>426</v>
      </c>
      <c r="D47" s="59" t="s">
        <v>427</v>
      </c>
      <c r="E47" s="58" t="s">
        <v>428</v>
      </c>
      <c r="F47" s="59" t="s">
        <v>429</v>
      </c>
      <c r="G47" s="58" t="s">
        <v>367</v>
      </c>
      <c r="H47" s="58"/>
    </row>
    <row r="48" spans="2:8">
      <c r="B48" s="101"/>
      <c r="C48" s="58" t="s">
        <v>173</v>
      </c>
      <c r="D48" s="59" t="s">
        <v>430</v>
      </c>
      <c r="E48" s="58" t="s">
        <v>818</v>
      </c>
      <c r="F48" s="59" t="s">
        <v>431</v>
      </c>
      <c r="G48" s="58" t="s">
        <v>432</v>
      </c>
      <c r="H48" s="58"/>
    </row>
    <row r="49" spans="2:8">
      <c r="B49" s="101"/>
      <c r="C49" s="58" t="s">
        <v>433</v>
      </c>
      <c r="D49" s="59" t="s">
        <v>434</v>
      </c>
      <c r="E49" s="58" t="s">
        <v>435</v>
      </c>
      <c r="F49" s="59" t="s">
        <v>819</v>
      </c>
      <c r="G49" s="58" t="s">
        <v>436</v>
      </c>
      <c r="H49" s="58"/>
    </row>
    <row r="50" spans="2:8">
      <c r="B50" s="101"/>
      <c r="C50" s="58" t="s">
        <v>437</v>
      </c>
      <c r="D50" s="59" t="s">
        <v>817</v>
      </c>
      <c r="E50" s="58" t="s">
        <v>438</v>
      </c>
      <c r="F50" s="59" t="s">
        <v>439</v>
      </c>
      <c r="G50" s="58" t="s">
        <v>440</v>
      </c>
      <c r="H50" s="58"/>
    </row>
    <row r="51" spans="2:8">
      <c r="B51" s="103"/>
      <c r="C51" s="69" t="s">
        <v>441</v>
      </c>
      <c r="D51" s="59" t="s">
        <v>442</v>
      </c>
      <c r="E51" s="58" t="s">
        <v>104</v>
      </c>
      <c r="F51" s="68" t="s">
        <v>443</v>
      </c>
      <c r="G51" s="58" t="s">
        <v>179</v>
      </c>
      <c r="H51" s="58"/>
    </row>
    <row r="52" spans="2:8">
      <c r="B52" s="104"/>
      <c r="C52" s="58" t="s">
        <v>180</v>
      </c>
      <c r="D52" s="59" t="s">
        <v>444</v>
      </c>
      <c r="E52" s="58" t="s">
        <v>445</v>
      </c>
      <c r="F52" s="59" t="s">
        <v>446</v>
      </c>
      <c r="G52" s="58" t="s">
        <v>447</v>
      </c>
      <c r="H52" s="58"/>
    </row>
    <row r="53" spans="2:8" ht="16.8" thickBot="1">
      <c r="B53" s="105"/>
      <c r="C53" s="65"/>
      <c r="D53" s="73" t="s">
        <v>48</v>
      </c>
      <c r="E53" s="65" t="s">
        <v>48</v>
      </c>
      <c r="F53" s="73" t="s">
        <v>48</v>
      </c>
      <c r="G53" s="65"/>
      <c r="H53" s="65"/>
    </row>
    <row r="54" spans="2:8" ht="28.2">
      <c r="D54" s="106"/>
      <c r="E54" s="106"/>
      <c r="F54" s="106"/>
      <c r="G54" s="106"/>
    </row>
    <row r="55" spans="2:8" ht="28.2">
      <c r="C55" s="67"/>
      <c r="D55" s="102"/>
      <c r="E55" s="102"/>
      <c r="F55" s="102"/>
      <c r="G55" s="102"/>
    </row>
  </sheetData>
  <mergeCells count="18">
    <mergeCell ref="D55:G55"/>
    <mergeCell ref="B22:B23"/>
    <mergeCell ref="B25:B26"/>
    <mergeCell ref="B27:B31"/>
    <mergeCell ref="B32:B33"/>
    <mergeCell ref="B35:B36"/>
    <mergeCell ref="B37:B41"/>
    <mergeCell ref="B42:B43"/>
    <mergeCell ref="B45:B46"/>
    <mergeCell ref="B47:B51"/>
    <mergeCell ref="B52:B53"/>
    <mergeCell ref="D54:G54"/>
    <mergeCell ref="B17:B21"/>
    <mergeCell ref="C2:G2"/>
    <mergeCell ref="B5:B6"/>
    <mergeCell ref="B7:B11"/>
    <mergeCell ref="B12:B13"/>
    <mergeCell ref="B15:B16"/>
  </mergeCells>
  <phoneticPr fontId="1" type="noConversion"/>
  <printOptions horizontalCentered="1" verticalCentered="1"/>
  <pageMargins left="0.47244094488188981" right="0.62992125984251968" top="0.31496062992125984" bottom="0.35433070866141736" header="0.23622047244094491" footer="0.51181102362204722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2"/>
  <sheetViews>
    <sheetView zoomScale="98" zoomScaleNormal="98" workbookViewId="0">
      <selection activeCell="C29" sqref="C29"/>
    </sheetView>
  </sheetViews>
  <sheetFormatPr defaultRowHeight="16.2"/>
  <cols>
    <col min="1" max="1" width="6.33203125" style="5" customWidth="1"/>
    <col min="2" max="2" width="13.6640625" style="1" customWidth="1"/>
    <col min="3" max="3" width="51.6640625" style="1" customWidth="1"/>
    <col min="4" max="4" width="7.6640625" style="5" customWidth="1"/>
    <col min="5" max="6" width="4.88671875" style="5" customWidth="1"/>
    <col min="7" max="7" width="4.21875" style="5" customWidth="1"/>
    <col min="8" max="8" width="4.109375" style="5" customWidth="1"/>
    <col min="9" max="9" width="5.109375" style="5" customWidth="1"/>
    <col min="10" max="10" width="11.21875" style="1" customWidth="1"/>
    <col min="11" max="12" width="0" style="1" hidden="1" customWidth="1"/>
    <col min="13" max="13" width="12.6640625" style="1" hidden="1" customWidth="1"/>
    <col min="14" max="256" width="9" style="1"/>
    <col min="257" max="257" width="7.44140625" style="1" customWidth="1"/>
    <col min="258" max="258" width="13.6640625" style="1" customWidth="1"/>
    <col min="259" max="259" width="44.6640625" style="1" customWidth="1"/>
    <col min="260" max="260" width="8.77734375" style="1" customWidth="1"/>
    <col min="261" max="262" width="4.88671875" style="1" customWidth="1"/>
    <col min="263" max="263" width="4.21875" style="1" customWidth="1"/>
    <col min="264" max="264" width="4.109375" style="1" customWidth="1"/>
    <col min="265" max="265" width="5.109375" style="1" customWidth="1"/>
    <col min="266" max="266" width="11.21875" style="1" customWidth="1"/>
    <col min="267" max="512" width="9" style="1"/>
    <col min="513" max="513" width="7.44140625" style="1" customWidth="1"/>
    <col min="514" max="514" width="13.6640625" style="1" customWidth="1"/>
    <col min="515" max="515" width="44.6640625" style="1" customWidth="1"/>
    <col min="516" max="516" width="8.77734375" style="1" customWidth="1"/>
    <col min="517" max="518" width="4.88671875" style="1" customWidth="1"/>
    <col min="519" max="519" width="4.21875" style="1" customWidth="1"/>
    <col min="520" max="520" width="4.109375" style="1" customWidth="1"/>
    <col min="521" max="521" width="5.109375" style="1" customWidth="1"/>
    <col min="522" max="522" width="11.21875" style="1" customWidth="1"/>
    <col min="523" max="768" width="9" style="1"/>
    <col min="769" max="769" width="7.44140625" style="1" customWidth="1"/>
    <col min="770" max="770" width="13.6640625" style="1" customWidth="1"/>
    <col min="771" max="771" width="44.6640625" style="1" customWidth="1"/>
    <col min="772" max="772" width="8.77734375" style="1" customWidth="1"/>
    <col min="773" max="774" width="4.88671875" style="1" customWidth="1"/>
    <col min="775" max="775" width="4.21875" style="1" customWidth="1"/>
    <col min="776" max="776" width="4.109375" style="1" customWidth="1"/>
    <col min="777" max="777" width="5.109375" style="1" customWidth="1"/>
    <col min="778" max="778" width="11.21875" style="1" customWidth="1"/>
    <col min="779" max="1024" width="9" style="1"/>
    <col min="1025" max="1025" width="7.44140625" style="1" customWidth="1"/>
    <col min="1026" max="1026" width="13.6640625" style="1" customWidth="1"/>
    <col min="1027" max="1027" width="44.6640625" style="1" customWidth="1"/>
    <col min="1028" max="1028" width="8.77734375" style="1" customWidth="1"/>
    <col min="1029" max="1030" width="4.88671875" style="1" customWidth="1"/>
    <col min="1031" max="1031" width="4.21875" style="1" customWidth="1"/>
    <col min="1032" max="1032" width="4.109375" style="1" customWidth="1"/>
    <col min="1033" max="1033" width="5.109375" style="1" customWidth="1"/>
    <col min="1034" max="1034" width="11.21875" style="1" customWidth="1"/>
    <col min="1035" max="1280" width="9" style="1"/>
    <col min="1281" max="1281" width="7.44140625" style="1" customWidth="1"/>
    <col min="1282" max="1282" width="13.6640625" style="1" customWidth="1"/>
    <col min="1283" max="1283" width="44.6640625" style="1" customWidth="1"/>
    <col min="1284" max="1284" width="8.77734375" style="1" customWidth="1"/>
    <col min="1285" max="1286" width="4.88671875" style="1" customWidth="1"/>
    <col min="1287" max="1287" width="4.21875" style="1" customWidth="1"/>
    <col min="1288" max="1288" width="4.109375" style="1" customWidth="1"/>
    <col min="1289" max="1289" width="5.109375" style="1" customWidth="1"/>
    <col min="1290" max="1290" width="11.21875" style="1" customWidth="1"/>
    <col min="1291" max="1536" width="9" style="1"/>
    <col min="1537" max="1537" width="7.44140625" style="1" customWidth="1"/>
    <col min="1538" max="1538" width="13.6640625" style="1" customWidth="1"/>
    <col min="1539" max="1539" width="44.6640625" style="1" customWidth="1"/>
    <col min="1540" max="1540" width="8.77734375" style="1" customWidth="1"/>
    <col min="1541" max="1542" width="4.88671875" style="1" customWidth="1"/>
    <col min="1543" max="1543" width="4.21875" style="1" customWidth="1"/>
    <col min="1544" max="1544" width="4.109375" style="1" customWidth="1"/>
    <col min="1545" max="1545" width="5.109375" style="1" customWidth="1"/>
    <col min="1546" max="1546" width="11.21875" style="1" customWidth="1"/>
    <col min="1547" max="1792" width="9" style="1"/>
    <col min="1793" max="1793" width="7.44140625" style="1" customWidth="1"/>
    <col min="1794" max="1794" width="13.6640625" style="1" customWidth="1"/>
    <col min="1795" max="1795" width="44.6640625" style="1" customWidth="1"/>
    <col min="1796" max="1796" width="8.77734375" style="1" customWidth="1"/>
    <col min="1797" max="1798" width="4.88671875" style="1" customWidth="1"/>
    <col min="1799" max="1799" width="4.21875" style="1" customWidth="1"/>
    <col min="1800" max="1800" width="4.109375" style="1" customWidth="1"/>
    <col min="1801" max="1801" width="5.109375" style="1" customWidth="1"/>
    <col min="1802" max="1802" width="11.21875" style="1" customWidth="1"/>
    <col min="1803" max="2048" width="9" style="1"/>
    <col min="2049" max="2049" width="7.44140625" style="1" customWidth="1"/>
    <col min="2050" max="2050" width="13.6640625" style="1" customWidth="1"/>
    <col min="2051" max="2051" width="44.6640625" style="1" customWidth="1"/>
    <col min="2052" max="2052" width="8.77734375" style="1" customWidth="1"/>
    <col min="2053" max="2054" width="4.88671875" style="1" customWidth="1"/>
    <col min="2055" max="2055" width="4.21875" style="1" customWidth="1"/>
    <col min="2056" max="2056" width="4.109375" style="1" customWidth="1"/>
    <col min="2057" max="2057" width="5.109375" style="1" customWidth="1"/>
    <col min="2058" max="2058" width="11.21875" style="1" customWidth="1"/>
    <col min="2059" max="2304" width="9" style="1"/>
    <col min="2305" max="2305" width="7.44140625" style="1" customWidth="1"/>
    <col min="2306" max="2306" width="13.6640625" style="1" customWidth="1"/>
    <col min="2307" max="2307" width="44.6640625" style="1" customWidth="1"/>
    <col min="2308" max="2308" width="8.77734375" style="1" customWidth="1"/>
    <col min="2309" max="2310" width="4.88671875" style="1" customWidth="1"/>
    <col min="2311" max="2311" width="4.21875" style="1" customWidth="1"/>
    <col min="2312" max="2312" width="4.109375" style="1" customWidth="1"/>
    <col min="2313" max="2313" width="5.109375" style="1" customWidth="1"/>
    <col min="2314" max="2314" width="11.21875" style="1" customWidth="1"/>
    <col min="2315" max="2560" width="9" style="1"/>
    <col min="2561" max="2561" width="7.44140625" style="1" customWidth="1"/>
    <col min="2562" max="2562" width="13.6640625" style="1" customWidth="1"/>
    <col min="2563" max="2563" width="44.6640625" style="1" customWidth="1"/>
    <col min="2564" max="2564" width="8.77734375" style="1" customWidth="1"/>
    <col min="2565" max="2566" width="4.88671875" style="1" customWidth="1"/>
    <col min="2567" max="2567" width="4.21875" style="1" customWidth="1"/>
    <col min="2568" max="2568" width="4.109375" style="1" customWidth="1"/>
    <col min="2569" max="2569" width="5.109375" style="1" customWidth="1"/>
    <col min="2570" max="2570" width="11.21875" style="1" customWidth="1"/>
    <col min="2571" max="2816" width="9" style="1"/>
    <col min="2817" max="2817" width="7.44140625" style="1" customWidth="1"/>
    <col min="2818" max="2818" width="13.6640625" style="1" customWidth="1"/>
    <col min="2819" max="2819" width="44.6640625" style="1" customWidth="1"/>
    <col min="2820" max="2820" width="8.77734375" style="1" customWidth="1"/>
    <col min="2821" max="2822" width="4.88671875" style="1" customWidth="1"/>
    <col min="2823" max="2823" width="4.21875" style="1" customWidth="1"/>
    <col min="2824" max="2824" width="4.109375" style="1" customWidth="1"/>
    <col min="2825" max="2825" width="5.109375" style="1" customWidth="1"/>
    <col min="2826" max="2826" width="11.21875" style="1" customWidth="1"/>
    <col min="2827" max="3072" width="9" style="1"/>
    <col min="3073" max="3073" width="7.44140625" style="1" customWidth="1"/>
    <col min="3074" max="3074" width="13.6640625" style="1" customWidth="1"/>
    <col min="3075" max="3075" width="44.6640625" style="1" customWidth="1"/>
    <col min="3076" max="3076" width="8.77734375" style="1" customWidth="1"/>
    <col min="3077" max="3078" width="4.88671875" style="1" customWidth="1"/>
    <col min="3079" max="3079" width="4.21875" style="1" customWidth="1"/>
    <col min="3080" max="3080" width="4.109375" style="1" customWidth="1"/>
    <col min="3081" max="3081" width="5.109375" style="1" customWidth="1"/>
    <col min="3082" max="3082" width="11.21875" style="1" customWidth="1"/>
    <col min="3083" max="3328" width="9" style="1"/>
    <col min="3329" max="3329" width="7.44140625" style="1" customWidth="1"/>
    <col min="3330" max="3330" width="13.6640625" style="1" customWidth="1"/>
    <col min="3331" max="3331" width="44.6640625" style="1" customWidth="1"/>
    <col min="3332" max="3332" width="8.77734375" style="1" customWidth="1"/>
    <col min="3333" max="3334" width="4.88671875" style="1" customWidth="1"/>
    <col min="3335" max="3335" width="4.21875" style="1" customWidth="1"/>
    <col min="3336" max="3336" width="4.109375" style="1" customWidth="1"/>
    <col min="3337" max="3337" width="5.109375" style="1" customWidth="1"/>
    <col min="3338" max="3338" width="11.21875" style="1" customWidth="1"/>
    <col min="3339" max="3584" width="9" style="1"/>
    <col min="3585" max="3585" width="7.44140625" style="1" customWidth="1"/>
    <col min="3586" max="3586" width="13.6640625" style="1" customWidth="1"/>
    <col min="3587" max="3587" width="44.6640625" style="1" customWidth="1"/>
    <col min="3588" max="3588" width="8.77734375" style="1" customWidth="1"/>
    <col min="3589" max="3590" width="4.88671875" style="1" customWidth="1"/>
    <col min="3591" max="3591" width="4.21875" style="1" customWidth="1"/>
    <col min="3592" max="3592" width="4.109375" style="1" customWidth="1"/>
    <col min="3593" max="3593" width="5.109375" style="1" customWidth="1"/>
    <col min="3594" max="3594" width="11.21875" style="1" customWidth="1"/>
    <col min="3595" max="3840" width="9" style="1"/>
    <col min="3841" max="3841" width="7.44140625" style="1" customWidth="1"/>
    <col min="3842" max="3842" width="13.6640625" style="1" customWidth="1"/>
    <col min="3843" max="3843" width="44.6640625" style="1" customWidth="1"/>
    <col min="3844" max="3844" width="8.77734375" style="1" customWidth="1"/>
    <col min="3845" max="3846" width="4.88671875" style="1" customWidth="1"/>
    <col min="3847" max="3847" width="4.21875" style="1" customWidth="1"/>
    <col min="3848" max="3848" width="4.109375" style="1" customWidth="1"/>
    <col min="3849" max="3849" width="5.109375" style="1" customWidth="1"/>
    <col min="3850" max="3850" width="11.21875" style="1" customWidth="1"/>
    <col min="3851" max="4096" width="9" style="1"/>
    <col min="4097" max="4097" width="7.44140625" style="1" customWidth="1"/>
    <col min="4098" max="4098" width="13.6640625" style="1" customWidth="1"/>
    <col min="4099" max="4099" width="44.6640625" style="1" customWidth="1"/>
    <col min="4100" max="4100" width="8.77734375" style="1" customWidth="1"/>
    <col min="4101" max="4102" width="4.88671875" style="1" customWidth="1"/>
    <col min="4103" max="4103" width="4.21875" style="1" customWidth="1"/>
    <col min="4104" max="4104" width="4.109375" style="1" customWidth="1"/>
    <col min="4105" max="4105" width="5.109375" style="1" customWidth="1"/>
    <col min="4106" max="4106" width="11.21875" style="1" customWidth="1"/>
    <col min="4107" max="4352" width="9" style="1"/>
    <col min="4353" max="4353" width="7.44140625" style="1" customWidth="1"/>
    <col min="4354" max="4354" width="13.6640625" style="1" customWidth="1"/>
    <col min="4355" max="4355" width="44.6640625" style="1" customWidth="1"/>
    <col min="4356" max="4356" width="8.77734375" style="1" customWidth="1"/>
    <col min="4357" max="4358" width="4.88671875" style="1" customWidth="1"/>
    <col min="4359" max="4359" width="4.21875" style="1" customWidth="1"/>
    <col min="4360" max="4360" width="4.109375" style="1" customWidth="1"/>
    <col min="4361" max="4361" width="5.109375" style="1" customWidth="1"/>
    <col min="4362" max="4362" width="11.21875" style="1" customWidth="1"/>
    <col min="4363" max="4608" width="9" style="1"/>
    <col min="4609" max="4609" width="7.44140625" style="1" customWidth="1"/>
    <col min="4610" max="4610" width="13.6640625" style="1" customWidth="1"/>
    <col min="4611" max="4611" width="44.6640625" style="1" customWidth="1"/>
    <col min="4612" max="4612" width="8.77734375" style="1" customWidth="1"/>
    <col min="4613" max="4614" width="4.88671875" style="1" customWidth="1"/>
    <col min="4615" max="4615" width="4.21875" style="1" customWidth="1"/>
    <col min="4616" max="4616" width="4.109375" style="1" customWidth="1"/>
    <col min="4617" max="4617" width="5.109375" style="1" customWidth="1"/>
    <col min="4618" max="4618" width="11.21875" style="1" customWidth="1"/>
    <col min="4619" max="4864" width="9" style="1"/>
    <col min="4865" max="4865" width="7.44140625" style="1" customWidth="1"/>
    <col min="4866" max="4866" width="13.6640625" style="1" customWidth="1"/>
    <col min="4867" max="4867" width="44.6640625" style="1" customWidth="1"/>
    <col min="4868" max="4868" width="8.77734375" style="1" customWidth="1"/>
    <col min="4869" max="4870" width="4.88671875" style="1" customWidth="1"/>
    <col min="4871" max="4871" width="4.21875" style="1" customWidth="1"/>
    <col min="4872" max="4872" width="4.109375" style="1" customWidth="1"/>
    <col min="4873" max="4873" width="5.109375" style="1" customWidth="1"/>
    <col min="4874" max="4874" width="11.21875" style="1" customWidth="1"/>
    <col min="4875" max="5120" width="9" style="1"/>
    <col min="5121" max="5121" width="7.44140625" style="1" customWidth="1"/>
    <col min="5122" max="5122" width="13.6640625" style="1" customWidth="1"/>
    <col min="5123" max="5123" width="44.6640625" style="1" customWidth="1"/>
    <col min="5124" max="5124" width="8.77734375" style="1" customWidth="1"/>
    <col min="5125" max="5126" width="4.88671875" style="1" customWidth="1"/>
    <col min="5127" max="5127" width="4.21875" style="1" customWidth="1"/>
    <col min="5128" max="5128" width="4.109375" style="1" customWidth="1"/>
    <col min="5129" max="5129" width="5.109375" style="1" customWidth="1"/>
    <col min="5130" max="5130" width="11.21875" style="1" customWidth="1"/>
    <col min="5131" max="5376" width="9" style="1"/>
    <col min="5377" max="5377" width="7.44140625" style="1" customWidth="1"/>
    <col min="5378" max="5378" width="13.6640625" style="1" customWidth="1"/>
    <col min="5379" max="5379" width="44.6640625" style="1" customWidth="1"/>
    <col min="5380" max="5380" width="8.77734375" style="1" customWidth="1"/>
    <col min="5381" max="5382" width="4.88671875" style="1" customWidth="1"/>
    <col min="5383" max="5383" width="4.21875" style="1" customWidth="1"/>
    <col min="5384" max="5384" width="4.109375" style="1" customWidth="1"/>
    <col min="5385" max="5385" width="5.109375" style="1" customWidth="1"/>
    <col min="5386" max="5386" width="11.21875" style="1" customWidth="1"/>
    <col min="5387" max="5632" width="9" style="1"/>
    <col min="5633" max="5633" width="7.44140625" style="1" customWidth="1"/>
    <col min="5634" max="5634" width="13.6640625" style="1" customWidth="1"/>
    <col min="5635" max="5635" width="44.6640625" style="1" customWidth="1"/>
    <col min="5636" max="5636" width="8.77734375" style="1" customWidth="1"/>
    <col min="5637" max="5638" width="4.88671875" style="1" customWidth="1"/>
    <col min="5639" max="5639" width="4.21875" style="1" customWidth="1"/>
    <col min="5640" max="5640" width="4.109375" style="1" customWidth="1"/>
    <col min="5641" max="5641" width="5.109375" style="1" customWidth="1"/>
    <col min="5642" max="5642" width="11.21875" style="1" customWidth="1"/>
    <col min="5643" max="5888" width="9" style="1"/>
    <col min="5889" max="5889" width="7.44140625" style="1" customWidth="1"/>
    <col min="5890" max="5890" width="13.6640625" style="1" customWidth="1"/>
    <col min="5891" max="5891" width="44.6640625" style="1" customWidth="1"/>
    <col min="5892" max="5892" width="8.77734375" style="1" customWidth="1"/>
    <col min="5893" max="5894" width="4.88671875" style="1" customWidth="1"/>
    <col min="5895" max="5895" width="4.21875" style="1" customWidth="1"/>
    <col min="5896" max="5896" width="4.109375" style="1" customWidth="1"/>
    <col min="5897" max="5897" width="5.109375" style="1" customWidth="1"/>
    <col min="5898" max="5898" width="11.21875" style="1" customWidth="1"/>
    <col min="5899" max="6144" width="9" style="1"/>
    <col min="6145" max="6145" width="7.44140625" style="1" customWidth="1"/>
    <col min="6146" max="6146" width="13.6640625" style="1" customWidth="1"/>
    <col min="6147" max="6147" width="44.6640625" style="1" customWidth="1"/>
    <col min="6148" max="6148" width="8.77734375" style="1" customWidth="1"/>
    <col min="6149" max="6150" width="4.88671875" style="1" customWidth="1"/>
    <col min="6151" max="6151" width="4.21875" style="1" customWidth="1"/>
    <col min="6152" max="6152" width="4.109375" style="1" customWidth="1"/>
    <col min="6153" max="6153" width="5.109375" style="1" customWidth="1"/>
    <col min="6154" max="6154" width="11.21875" style="1" customWidth="1"/>
    <col min="6155" max="6400" width="9" style="1"/>
    <col min="6401" max="6401" width="7.44140625" style="1" customWidth="1"/>
    <col min="6402" max="6402" width="13.6640625" style="1" customWidth="1"/>
    <col min="6403" max="6403" width="44.6640625" style="1" customWidth="1"/>
    <col min="6404" max="6404" width="8.77734375" style="1" customWidth="1"/>
    <col min="6405" max="6406" width="4.88671875" style="1" customWidth="1"/>
    <col min="6407" max="6407" width="4.21875" style="1" customWidth="1"/>
    <col min="6408" max="6408" width="4.109375" style="1" customWidth="1"/>
    <col min="6409" max="6409" width="5.109375" style="1" customWidth="1"/>
    <col min="6410" max="6410" width="11.21875" style="1" customWidth="1"/>
    <col min="6411" max="6656" width="9" style="1"/>
    <col min="6657" max="6657" width="7.44140625" style="1" customWidth="1"/>
    <col min="6658" max="6658" width="13.6640625" style="1" customWidth="1"/>
    <col min="6659" max="6659" width="44.6640625" style="1" customWidth="1"/>
    <col min="6660" max="6660" width="8.77734375" style="1" customWidth="1"/>
    <col min="6661" max="6662" width="4.88671875" style="1" customWidth="1"/>
    <col min="6663" max="6663" width="4.21875" style="1" customWidth="1"/>
    <col min="6664" max="6664" width="4.109375" style="1" customWidth="1"/>
    <col min="6665" max="6665" width="5.109375" style="1" customWidth="1"/>
    <col min="6666" max="6666" width="11.21875" style="1" customWidth="1"/>
    <col min="6667" max="6912" width="9" style="1"/>
    <col min="6913" max="6913" width="7.44140625" style="1" customWidth="1"/>
    <col min="6914" max="6914" width="13.6640625" style="1" customWidth="1"/>
    <col min="6915" max="6915" width="44.6640625" style="1" customWidth="1"/>
    <col min="6916" max="6916" width="8.77734375" style="1" customWidth="1"/>
    <col min="6917" max="6918" width="4.88671875" style="1" customWidth="1"/>
    <col min="6919" max="6919" width="4.21875" style="1" customWidth="1"/>
    <col min="6920" max="6920" width="4.109375" style="1" customWidth="1"/>
    <col min="6921" max="6921" width="5.109375" style="1" customWidth="1"/>
    <col min="6922" max="6922" width="11.21875" style="1" customWidth="1"/>
    <col min="6923" max="7168" width="9" style="1"/>
    <col min="7169" max="7169" width="7.44140625" style="1" customWidth="1"/>
    <col min="7170" max="7170" width="13.6640625" style="1" customWidth="1"/>
    <col min="7171" max="7171" width="44.6640625" style="1" customWidth="1"/>
    <col min="7172" max="7172" width="8.77734375" style="1" customWidth="1"/>
    <col min="7173" max="7174" width="4.88671875" style="1" customWidth="1"/>
    <col min="7175" max="7175" width="4.21875" style="1" customWidth="1"/>
    <col min="7176" max="7176" width="4.109375" style="1" customWidth="1"/>
    <col min="7177" max="7177" width="5.109375" style="1" customWidth="1"/>
    <col min="7178" max="7178" width="11.21875" style="1" customWidth="1"/>
    <col min="7179" max="7424" width="9" style="1"/>
    <col min="7425" max="7425" width="7.44140625" style="1" customWidth="1"/>
    <col min="7426" max="7426" width="13.6640625" style="1" customWidth="1"/>
    <col min="7427" max="7427" width="44.6640625" style="1" customWidth="1"/>
    <col min="7428" max="7428" width="8.77734375" style="1" customWidth="1"/>
    <col min="7429" max="7430" width="4.88671875" style="1" customWidth="1"/>
    <col min="7431" max="7431" width="4.21875" style="1" customWidth="1"/>
    <col min="7432" max="7432" width="4.109375" style="1" customWidth="1"/>
    <col min="7433" max="7433" width="5.109375" style="1" customWidth="1"/>
    <col min="7434" max="7434" width="11.21875" style="1" customWidth="1"/>
    <col min="7435" max="7680" width="9" style="1"/>
    <col min="7681" max="7681" width="7.44140625" style="1" customWidth="1"/>
    <col min="7682" max="7682" width="13.6640625" style="1" customWidth="1"/>
    <col min="7683" max="7683" width="44.6640625" style="1" customWidth="1"/>
    <col min="7684" max="7684" width="8.77734375" style="1" customWidth="1"/>
    <col min="7685" max="7686" width="4.88671875" style="1" customWidth="1"/>
    <col min="7687" max="7687" width="4.21875" style="1" customWidth="1"/>
    <col min="7688" max="7688" width="4.109375" style="1" customWidth="1"/>
    <col min="7689" max="7689" width="5.109375" style="1" customWidth="1"/>
    <col min="7690" max="7690" width="11.21875" style="1" customWidth="1"/>
    <col min="7691" max="7936" width="9" style="1"/>
    <col min="7937" max="7937" width="7.44140625" style="1" customWidth="1"/>
    <col min="7938" max="7938" width="13.6640625" style="1" customWidth="1"/>
    <col min="7939" max="7939" width="44.6640625" style="1" customWidth="1"/>
    <col min="7940" max="7940" width="8.77734375" style="1" customWidth="1"/>
    <col min="7941" max="7942" width="4.88671875" style="1" customWidth="1"/>
    <col min="7943" max="7943" width="4.21875" style="1" customWidth="1"/>
    <col min="7944" max="7944" width="4.109375" style="1" customWidth="1"/>
    <col min="7945" max="7945" width="5.109375" style="1" customWidth="1"/>
    <col min="7946" max="7946" width="11.21875" style="1" customWidth="1"/>
    <col min="7947" max="8192" width="9" style="1"/>
    <col min="8193" max="8193" width="7.44140625" style="1" customWidth="1"/>
    <col min="8194" max="8194" width="13.6640625" style="1" customWidth="1"/>
    <col min="8195" max="8195" width="44.6640625" style="1" customWidth="1"/>
    <col min="8196" max="8196" width="8.77734375" style="1" customWidth="1"/>
    <col min="8197" max="8198" width="4.88671875" style="1" customWidth="1"/>
    <col min="8199" max="8199" width="4.21875" style="1" customWidth="1"/>
    <col min="8200" max="8200" width="4.109375" style="1" customWidth="1"/>
    <col min="8201" max="8201" width="5.109375" style="1" customWidth="1"/>
    <col min="8202" max="8202" width="11.21875" style="1" customWidth="1"/>
    <col min="8203" max="8448" width="9" style="1"/>
    <col min="8449" max="8449" width="7.44140625" style="1" customWidth="1"/>
    <col min="8450" max="8450" width="13.6640625" style="1" customWidth="1"/>
    <col min="8451" max="8451" width="44.6640625" style="1" customWidth="1"/>
    <col min="8452" max="8452" width="8.77734375" style="1" customWidth="1"/>
    <col min="8453" max="8454" width="4.88671875" style="1" customWidth="1"/>
    <col min="8455" max="8455" width="4.21875" style="1" customWidth="1"/>
    <col min="8456" max="8456" width="4.109375" style="1" customWidth="1"/>
    <col min="8457" max="8457" width="5.109375" style="1" customWidth="1"/>
    <col min="8458" max="8458" width="11.21875" style="1" customWidth="1"/>
    <col min="8459" max="8704" width="9" style="1"/>
    <col min="8705" max="8705" width="7.44140625" style="1" customWidth="1"/>
    <col min="8706" max="8706" width="13.6640625" style="1" customWidth="1"/>
    <col min="8707" max="8707" width="44.6640625" style="1" customWidth="1"/>
    <col min="8708" max="8708" width="8.77734375" style="1" customWidth="1"/>
    <col min="8709" max="8710" width="4.88671875" style="1" customWidth="1"/>
    <col min="8711" max="8711" width="4.21875" style="1" customWidth="1"/>
    <col min="8712" max="8712" width="4.109375" style="1" customWidth="1"/>
    <col min="8713" max="8713" width="5.109375" style="1" customWidth="1"/>
    <col min="8714" max="8714" width="11.21875" style="1" customWidth="1"/>
    <col min="8715" max="8960" width="9" style="1"/>
    <col min="8961" max="8961" width="7.44140625" style="1" customWidth="1"/>
    <col min="8962" max="8962" width="13.6640625" style="1" customWidth="1"/>
    <col min="8963" max="8963" width="44.6640625" style="1" customWidth="1"/>
    <col min="8964" max="8964" width="8.77734375" style="1" customWidth="1"/>
    <col min="8965" max="8966" width="4.88671875" style="1" customWidth="1"/>
    <col min="8967" max="8967" width="4.21875" style="1" customWidth="1"/>
    <col min="8968" max="8968" width="4.109375" style="1" customWidth="1"/>
    <col min="8969" max="8969" width="5.109375" style="1" customWidth="1"/>
    <col min="8970" max="8970" width="11.21875" style="1" customWidth="1"/>
    <col min="8971" max="9216" width="9" style="1"/>
    <col min="9217" max="9217" width="7.44140625" style="1" customWidth="1"/>
    <col min="9218" max="9218" width="13.6640625" style="1" customWidth="1"/>
    <col min="9219" max="9219" width="44.6640625" style="1" customWidth="1"/>
    <col min="9220" max="9220" width="8.77734375" style="1" customWidth="1"/>
    <col min="9221" max="9222" width="4.88671875" style="1" customWidth="1"/>
    <col min="9223" max="9223" width="4.21875" style="1" customWidth="1"/>
    <col min="9224" max="9224" width="4.109375" style="1" customWidth="1"/>
    <col min="9225" max="9225" width="5.109375" style="1" customWidth="1"/>
    <col min="9226" max="9226" width="11.21875" style="1" customWidth="1"/>
    <col min="9227" max="9472" width="9" style="1"/>
    <col min="9473" max="9473" width="7.44140625" style="1" customWidth="1"/>
    <col min="9474" max="9474" width="13.6640625" style="1" customWidth="1"/>
    <col min="9475" max="9475" width="44.6640625" style="1" customWidth="1"/>
    <col min="9476" max="9476" width="8.77734375" style="1" customWidth="1"/>
    <col min="9477" max="9478" width="4.88671875" style="1" customWidth="1"/>
    <col min="9479" max="9479" width="4.21875" style="1" customWidth="1"/>
    <col min="9480" max="9480" width="4.109375" style="1" customWidth="1"/>
    <col min="9481" max="9481" width="5.109375" style="1" customWidth="1"/>
    <col min="9482" max="9482" width="11.21875" style="1" customWidth="1"/>
    <col min="9483" max="9728" width="9" style="1"/>
    <col min="9729" max="9729" width="7.44140625" style="1" customWidth="1"/>
    <col min="9730" max="9730" width="13.6640625" style="1" customWidth="1"/>
    <col min="9731" max="9731" width="44.6640625" style="1" customWidth="1"/>
    <col min="9732" max="9732" width="8.77734375" style="1" customWidth="1"/>
    <col min="9733" max="9734" width="4.88671875" style="1" customWidth="1"/>
    <col min="9735" max="9735" width="4.21875" style="1" customWidth="1"/>
    <col min="9736" max="9736" width="4.109375" style="1" customWidth="1"/>
    <col min="9737" max="9737" width="5.109375" style="1" customWidth="1"/>
    <col min="9738" max="9738" width="11.21875" style="1" customWidth="1"/>
    <col min="9739" max="9984" width="9" style="1"/>
    <col min="9985" max="9985" width="7.44140625" style="1" customWidth="1"/>
    <col min="9986" max="9986" width="13.6640625" style="1" customWidth="1"/>
    <col min="9987" max="9987" width="44.6640625" style="1" customWidth="1"/>
    <col min="9988" max="9988" width="8.77734375" style="1" customWidth="1"/>
    <col min="9989" max="9990" width="4.88671875" style="1" customWidth="1"/>
    <col min="9991" max="9991" width="4.21875" style="1" customWidth="1"/>
    <col min="9992" max="9992" width="4.109375" style="1" customWidth="1"/>
    <col min="9993" max="9993" width="5.109375" style="1" customWidth="1"/>
    <col min="9994" max="9994" width="11.21875" style="1" customWidth="1"/>
    <col min="9995" max="10240" width="9" style="1"/>
    <col min="10241" max="10241" width="7.44140625" style="1" customWidth="1"/>
    <col min="10242" max="10242" width="13.6640625" style="1" customWidth="1"/>
    <col min="10243" max="10243" width="44.6640625" style="1" customWidth="1"/>
    <col min="10244" max="10244" width="8.77734375" style="1" customWidth="1"/>
    <col min="10245" max="10246" width="4.88671875" style="1" customWidth="1"/>
    <col min="10247" max="10247" width="4.21875" style="1" customWidth="1"/>
    <col min="10248" max="10248" width="4.109375" style="1" customWidth="1"/>
    <col min="10249" max="10249" width="5.109375" style="1" customWidth="1"/>
    <col min="10250" max="10250" width="11.21875" style="1" customWidth="1"/>
    <col min="10251" max="10496" width="9" style="1"/>
    <col min="10497" max="10497" width="7.44140625" style="1" customWidth="1"/>
    <col min="10498" max="10498" width="13.6640625" style="1" customWidth="1"/>
    <col min="10499" max="10499" width="44.6640625" style="1" customWidth="1"/>
    <col min="10500" max="10500" width="8.77734375" style="1" customWidth="1"/>
    <col min="10501" max="10502" width="4.88671875" style="1" customWidth="1"/>
    <col min="10503" max="10503" width="4.21875" style="1" customWidth="1"/>
    <col min="10504" max="10504" width="4.109375" style="1" customWidth="1"/>
    <col min="10505" max="10505" width="5.109375" style="1" customWidth="1"/>
    <col min="10506" max="10506" width="11.21875" style="1" customWidth="1"/>
    <col min="10507" max="10752" width="9" style="1"/>
    <col min="10753" max="10753" width="7.44140625" style="1" customWidth="1"/>
    <col min="10754" max="10754" width="13.6640625" style="1" customWidth="1"/>
    <col min="10755" max="10755" width="44.6640625" style="1" customWidth="1"/>
    <col min="10756" max="10756" width="8.77734375" style="1" customWidth="1"/>
    <col min="10757" max="10758" width="4.88671875" style="1" customWidth="1"/>
    <col min="10759" max="10759" width="4.21875" style="1" customWidth="1"/>
    <col min="10760" max="10760" width="4.109375" style="1" customWidth="1"/>
    <col min="10761" max="10761" width="5.109375" style="1" customWidth="1"/>
    <col min="10762" max="10762" width="11.21875" style="1" customWidth="1"/>
    <col min="10763" max="11008" width="9" style="1"/>
    <col min="11009" max="11009" width="7.44140625" style="1" customWidth="1"/>
    <col min="11010" max="11010" width="13.6640625" style="1" customWidth="1"/>
    <col min="11011" max="11011" width="44.6640625" style="1" customWidth="1"/>
    <col min="11012" max="11012" width="8.77734375" style="1" customWidth="1"/>
    <col min="11013" max="11014" width="4.88671875" style="1" customWidth="1"/>
    <col min="11015" max="11015" width="4.21875" style="1" customWidth="1"/>
    <col min="11016" max="11016" width="4.109375" style="1" customWidth="1"/>
    <col min="11017" max="11017" width="5.109375" style="1" customWidth="1"/>
    <col min="11018" max="11018" width="11.21875" style="1" customWidth="1"/>
    <col min="11019" max="11264" width="9" style="1"/>
    <col min="11265" max="11265" width="7.44140625" style="1" customWidth="1"/>
    <col min="11266" max="11266" width="13.6640625" style="1" customWidth="1"/>
    <col min="11267" max="11267" width="44.6640625" style="1" customWidth="1"/>
    <col min="11268" max="11268" width="8.77734375" style="1" customWidth="1"/>
    <col min="11269" max="11270" width="4.88671875" style="1" customWidth="1"/>
    <col min="11271" max="11271" width="4.21875" style="1" customWidth="1"/>
    <col min="11272" max="11272" width="4.109375" style="1" customWidth="1"/>
    <col min="11273" max="11273" width="5.109375" style="1" customWidth="1"/>
    <col min="11274" max="11274" width="11.21875" style="1" customWidth="1"/>
    <col min="11275" max="11520" width="9" style="1"/>
    <col min="11521" max="11521" width="7.44140625" style="1" customWidth="1"/>
    <col min="11522" max="11522" width="13.6640625" style="1" customWidth="1"/>
    <col min="11523" max="11523" width="44.6640625" style="1" customWidth="1"/>
    <col min="11524" max="11524" width="8.77734375" style="1" customWidth="1"/>
    <col min="11525" max="11526" width="4.88671875" style="1" customWidth="1"/>
    <col min="11527" max="11527" width="4.21875" style="1" customWidth="1"/>
    <col min="11528" max="11528" width="4.109375" style="1" customWidth="1"/>
    <col min="11529" max="11529" width="5.109375" style="1" customWidth="1"/>
    <col min="11530" max="11530" width="11.21875" style="1" customWidth="1"/>
    <col min="11531" max="11776" width="9" style="1"/>
    <col min="11777" max="11777" width="7.44140625" style="1" customWidth="1"/>
    <col min="11778" max="11778" width="13.6640625" style="1" customWidth="1"/>
    <col min="11779" max="11779" width="44.6640625" style="1" customWidth="1"/>
    <col min="11780" max="11780" width="8.77734375" style="1" customWidth="1"/>
    <col min="11781" max="11782" width="4.88671875" style="1" customWidth="1"/>
    <col min="11783" max="11783" width="4.21875" style="1" customWidth="1"/>
    <col min="11784" max="11784" width="4.109375" style="1" customWidth="1"/>
    <col min="11785" max="11785" width="5.109375" style="1" customWidth="1"/>
    <col min="11786" max="11786" width="11.21875" style="1" customWidth="1"/>
    <col min="11787" max="12032" width="9" style="1"/>
    <col min="12033" max="12033" width="7.44140625" style="1" customWidth="1"/>
    <col min="12034" max="12034" width="13.6640625" style="1" customWidth="1"/>
    <col min="12035" max="12035" width="44.6640625" style="1" customWidth="1"/>
    <col min="12036" max="12036" width="8.77734375" style="1" customWidth="1"/>
    <col min="12037" max="12038" width="4.88671875" style="1" customWidth="1"/>
    <col min="12039" max="12039" width="4.21875" style="1" customWidth="1"/>
    <col min="12040" max="12040" width="4.109375" style="1" customWidth="1"/>
    <col min="12041" max="12041" width="5.109375" style="1" customWidth="1"/>
    <col min="12042" max="12042" width="11.21875" style="1" customWidth="1"/>
    <col min="12043" max="12288" width="9" style="1"/>
    <col min="12289" max="12289" width="7.44140625" style="1" customWidth="1"/>
    <col min="12290" max="12290" width="13.6640625" style="1" customWidth="1"/>
    <col min="12291" max="12291" width="44.6640625" style="1" customWidth="1"/>
    <col min="12292" max="12292" width="8.77734375" style="1" customWidth="1"/>
    <col min="12293" max="12294" width="4.88671875" style="1" customWidth="1"/>
    <col min="12295" max="12295" width="4.21875" style="1" customWidth="1"/>
    <col min="12296" max="12296" width="4.109375" style="1" customWidth="1"/>
    <col min="12297" max="12297" width="5.109375" style="1" customWidth="1"/>
    <col min="12298" max="12298" width="11.21875" style="1" customWidth="1"/>
    <col min="12299" max="12544" width="9" style="1"/>
    <col min="12545" max="12545" width="7.44140625" style="1" customWidth="1"/>
    <col min="12546" max="12546" width="13.6640625" style="1" customWidth="1"/>
    <col min="12547" max="12547" width="44.6640625" style="1" customWidth="1"/>
    <col min="12548" max="12548" width="8.77734375" style="1" customWidth="1"/>
    <col min="12549" max="12550" width="4.88671875" style="1" customWidth="1"/>
    <col min="12551" max="12551" width="4.21875" style="1" customWidth="1"/>
    <col min="12552" max="12552" width="4.109375" style="1" customWidth="1"/>
    <col min="12553" max="12553" width="5.109375" style="1" customWidth="1"/>
    <col min="12554" max="12554" width="11.21875" style="1" customWidth="1"/>
    <col min="12555" max="12800" width="9" style="1"/>
    <col min="12801" max="12801" width="7.44140625" style="1" customWidth="1"/>
    <col min="12802" max="12802" width="13.6640625" style="1" customWidth="1"/>
    <col min="12803" max="12803" width="44.6640625" style="1" customWidth="1"/>
    <col min="12804" max="12804" width="8.77734375" style="1" customWidth="1"/>
    <col min="12805" max="12806" width="4.88671875" style="1" customWidth="1"/>
    <col min="12807" max="12807" width="4.21875" style="1" customWidth="1"/>
    <col min="12808" max="12808" width="4.109375" style="1" customWidth="1"/>
    <col min="12809" max="12809" width="5.109375" style="1" customWidth="1"/>
    <col min="12810" max="12810" width="11.21875" style="1" customWidth="1"/>
    <col min="12811" max="13056" width="9" style="1"/>
    <col min="13057" max="13057" width="7.44140625" style="1" customWidth="1"/>
    <col min="13058" max="13058" width="13.6640625" style="1" customWidth="1"/>
    <col min="13059" max="13059" width="44.6640625" style="1" customWidth="1"/>
    <col min="13060" max="13060" width="8.77734375" style="1" customWidth="1"/>
    <col min="13061" max="13062" width="4.88671875" style="1" customWidth="1"/>
    <col min="13063" max="13063" width="4.21875" style="1" customWidth="1"/>
    <col min="13064" max="13064" width="4.109375" style="1" customWidth="1"/>
    <col min="13065" max="13065" width="5.109375" style="1" customWidth="1"/>
    <col min="13066" max="13066" width="11.21875" style="1" customWidth="1"/>
    <col min="13067" max="13312" width="9" style="1"/>
    <col min="13313" max="13313" width="7.44140625" style="1" customWidth="1"/>
    <col min="13314" max="13314" width="13.6640625" style="1" customWidth="1"/>
    <col min="13315" max="13315" width="44.6640625" style="1" customWidth="1"/>
    <col min="13316" max="13316" width="8.77734375" style="1" customWidth="1"/>
    <col min="13317" max="13318" width="4.88671875" style="1" customWidth="1"/>
    <col min="13319" max="13319" width="4.21875" style="1" customWidth="1"/>
    <col min="13320" max="13320" width="4.109375" style="1" customWidth="1"/>
    <col min="13321" max="13321" width="5.109375" style="1" customWidth="1"/>
    <col min="13322" max="13322" width="11.21875" style="1" customWidth="1"/>
    <col min="13323" max="13568" width="9" style="1"/>
    <col min="13569" max="13569" width="7.44140625" style="1" customWidth="1"/>
    <col min="13570" max="13570" width="13.6640625" style="1" customWidth="1"/>
    <col min="13571" max="13571" width="44.6640625" style="1" customWidth="1"/>
    <col min="13572" max="13572" width="8.77734375" style="1" customWidth="1"/>
    <col min="13573" max="13574" width="4.88671875" style="1" customWidth="1"/>
    <col min="13575" max="13575" width="4.21875" style="1" customWidth="1"/>
    <col min="13576" max="13576" width="4.109375" style="1" customWidth="1"/>
    <col min="13577" max="13577" width="5.109375" style="1" customWidth="1"/>
    <col min="13578" max="13578" width="11.21875" style="1" customWidth="1"/>
    <col min="13579" max="13824" width="9" style="1"/>
    <col min="13825" max="13825" width="7.44140625" style="1" customWidth="1"/>
    <col min="13826" max="13826" width="13.6640625" style="1" customWidth="1"/>
    <col min="13827" max="13827" width="44.6640625" style="1" customWidth="1"/>
    <col min="13828" max="13828" width="8.77734375" style="1" customWidth="1"/>
    <col min="13829" max="13830" width="4.88671875" style="1" customWidth="1"/>
    <col min="13831" max="13831" width="4.21875" style="1" customWidth="1"/>
    <col min="13832" max="13832" width="4.109375" style="1" customWidth="1"/>
    <col min="13833" max="13833" width="5.109375" style="1" customWidth="1"/>
    <col min="13834" max="13834" width="11.21875" style="1" customWidth="1"/>
    <col min="13835" max="14080" width="9" style="1"/>
    <col min="14081" max="14081" width="7.44140625" style="1" customWidth="1"/>
    <col min="14082" max="14082" width="13.6640625" style="1" customWidth="1"/>
    <col min="14083" max="14083" width="44.6640625" style="1" customWidth="1"/>
    <col min="14084" max="14084" width="8.77734375" style="1" customWidth="1"/>
    <col min="14085" max="14086" width="4.88671875" style="1" customWidth="1"/>
    <col min="14087" max="14087" width="4.21875" style="1" customWidth="1"/>
    <col min="14088" max="14088" width="4.109375" style="1" customWidth="1"/>
    <col min="14089" max="14089" width="5.109375" style="1" customWidth="1"/>
    <col min="14090" max="14090" width="11.21875" style="1" customWidth="1"/>
    <col min="14091" max="14336" width="9" style="1"/>
    <col min="14337" max="14337" width="7.44140625" style="1" customWidth="1"/>
    <col min="14338" max="14338" width="13.6640625" style="1" customWidth="1"/>
    <col min="14339" max="14339" width="44.6640625" style="1" customWidth="1"/>
    <col min="14340" max="14340" width="8.77734375" style="1" customWidth="1"/>
    <col min="14341" max="14342" width="4.88671875" style="1" customWidth="1"/>
    <col min="14343" max="14343" width="4.21875" style="1" customWidth="1"/>
    <col min="14344" max="14344" width="4.109375" style="1" customWidth="1"/>
    <col min="14345" max="14345" width="5.109375" style="1" customWidth="1"/>
    <col min="14346" max="14346" width="11.21875" style="1" customWidth="1"/>
    <col min="14347" max="14592" width="9" style="1"/>
    <col min="14593" max="14593" width="7.44140625" style="1" customWidth="1"/>
    <col min="14594" max="14594" width="13.6640625" style="1" customWidth="1"/>
    <col min="14595" max="14595" width="44.6640625" style="1" customWidth="1"/>
    <col min="14596" max="14596" width="8.77734375" style="1" customWidth="1"/>
    <col min="14597" max="14598" width="4.88671875" style="1" customWidth="1"/>
    <col min="14599" max="14599" width="4.21875" style="1" customWidth="1"/>
    <col min="14600" max="14600" width="4.109375" style="1" customWidth="1"/>
    <col min="14601" max="14601" width="5.109375" style="1" customWidth="1"/>
    <col min="14602" max="14602" width="11.21875" style="1" customWidth="1"/>
    <col min="14603" max="14848" width="9" style="1"/>
    <col min="14849" max="14849" width="7.44140625" style="1" customWidth="1"/>
    <col min="14850" max="14850" width="13.6640625" style="1" customWidth="1"/>
    <col min="14851" max="14851" width="44.6640625" style="1" customWidth="1"/>
    <col min="14852" max="14852" width="8.77734375" style="1" customWidth="1"/>
    <col min="14853" max="14854" width="4.88671875" style="1" customWidth="1"/>
    <col min="14855" max="14855" width="4.21875" style="1" customWidth="1"/>
    <col min="14856" max="14856" width="4.109375" style="1" customWidth="1"/>
    <col min="14857" max="14857" width="5.109375" style="1" customWidth="1"/>
    <col min="14858" max="14858" width="11.21875" style="1" customWidth="1"/>
    <col min="14859" max="15104" width="9" style="1"/>
    <col min="15105" max="15105" width="7.44140625" style="1" customWidth="1"/>
    <col min="15106" max="15106" width="13.6640625" style="1" customWidth="1"/>
    <col min="15107" max="15107" width="44.6640625" style="1" customWidth="1"/>
    <col min="15108" max="15108" width="8.77734375" style="1" customWidth="1"/>
    <col min="15109" max="15110" width="4.88671875" style="1" customWidth="1"/>
    <col min="15111" max="15111" width="4.21875" style="1" customWidth="1"/>
    <col min="15112" max="15112" width="4.109375" style="1" customWidth="1"/>
    <col min="15113" max="15113" width="5.109375" style="1" customWidth="1"/>
    <col min="15114" max="15114" width="11.21875" style="1" customWidth="1"/>
    <col min="15115" max="15360" width="9" style="1"/>
    <col min="15361" max="15361" width="7.44140625" style="1" customWidth="1"/>
    <col min="15362" max="15362" width="13.6640625" style="1" customWidth="1"/>
    <col min="15363" max="15363" width="44.6640625" style="1" customWidth="1"/>
    <col min="15364" max="15364" width="8.77734375" style="1" customWidth="1"/>
    <col min="15365" max="15366" width="4.88671875" style="1" customWidth="1"/>
    <col min="15367" max="15367" width="4.21875" style="1" customWidth="1"/>
    <col min="15368" max="15368" width="4.109375" style="1" customWidth="1"/>
    <col min="15369" max="15369" width="5.109375" style="1" customWidth="1"/>
    <col min="15370" max="15370" width="11.21875" style="1" customWidth="1"/>
    <col min="15371" max="15616" width="9" style="1"/>
    <col min="15617" max="15617" width="7.44140625" style="1" customWidth="1"/>
    <col min="15618" max="15618" width="13.6640625" style="1" customWidth="1"/>
    <col min="15619" max="15619" width="44.6640625" style="1" customWidth="1"/>
    <col min="15620" max="15620" width="8.77734375" style="1" customWidth="1"/>
    <col min="15621" max="15622" width="4.88671875" style="1" customWidth="1"/>
    <col min="15623" max="15623" width="4.21875" style="1" customWidth="1"/>
    <col min="15624" max="15624" width="4.109375" style="1" customWidth="1"/>
    <col min="15625" max="15625" width="5.109375" style="1" customWidth="1"/>
    <col min="15626" max="15626" width="11.21875" style="1" customWidth="1"/>
    <col min="15627" max="15872" width="9" style="1"/>
    <col min="15873" max="15873" width="7.44140625" style="1" customWidth="1"/>
    <col min="15874" max="15874" width="13.6640625" style="1" customWidth="1"/>
    <col min="15875" max="15875" width="44.6640625" style="1" customWidth="1"/>
    <col min="15876" max="15876" width="8.77734375" style="1" customWidth="1"/>
    <col min="15877" max="15878" width="4.88671875" style="1" customWidth="1"/>
    <col min="15879" max="15879" width="4.21875" style="1" customWidth="1"/>
    <col min="15880" max="15880" width="4.109375" style="1" customWidth="1"/>
    <col min="15881" max="15881" width="5.109375" style="1" customWidth="1"/>
    <col min="15882" max="15882" width="11.21875" style="1" customWidth="1"/>
    <col min="15883" max="16128" width="9" style="1"/>
    <col min="16129" max="16129" width="7.44140625" style="1" customWidth="1"/>
    <col min="16130" max="16130" width="13.6640625" style="1" customWidth="1"/>
    <col min="16131" max="16131" width="44.6640625" style="1" customWidth="1"/>
    <col min="16132" max="16132" width="8.77734375" style="1" customWidth="1"/>
    <col min="16133" max="16134" width="4.88671875" style="1" customWidth="1"/>
    <col min="16135" max="16135" width="4.21875" style="1" customWidth="1"/>
    <col min="16136" max="16136" width="4.109375" style="1" customWidth="1"/>
    <col min="16137" max="16137" width="5.109375" style="1" customWidth="1"/>
    <col min="16138" max="16138" width="11.21875" style="1" customWidth="1"/>
    <col min="16139" max="16384" width="9" style="1"/>
  </cols>
  <sheetData>
    <row r="1" spans="1:62" ht="17.25" customHeight="1">
      <c r="A1" s="111" t="s">
        <v>751</v>
      </c>
      <c r="B1" s="111"/>
      <c r="C1" s="111"/>
      <c r="D1" s="114" t="s">
        <v>0</v>
      </c>
      <c r="E1" s="114"/>
      <c r="F1" s="114"/>
      <c r="G1" s="114"/>
      <c r="H1" s="114"/>
      <c r="I1" s="114"/>
    </row>
    <row r="2" spans="1:62" ht="32.25" customHeight="1">
      <c r="A2" s="111"/>
      <c r="B2" s="111"/>
      <c r="C2" s="111"/>
      <c r="D2" s="114" t="s">
        <v>1</v>
      </c>
      <c r="E2" s="114"/>
      <c r="F2" s="114"/>
      <c r="G2" s="114"/>
      <c r="H2" s="114"/>
      <c r="I2" s="114"/>
    </row>
    <row r="3" spans="1:62" s="3" customFormat="1" ht="22.5" customHeight="1">
      <c r="A3" s="112" t="s">
        <v>50</v>
      </c>
      <c r="B3" s="113"/>
      <c r="C3" s="113"/>
      <c r="D3" s="113"/>
      <c r="E3" s="113"/>
      <c r="F3" s="113"/>
      <c r="G3" s="113"/>
      <c r="H3" s="113"/>
      <c r="I3" s="1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s="4" customFormat="1" ht="21" customHeight="1" thickBot="1">
      <c r="A4" s="10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5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s="4" customFormat="1" ht="16.5" customHeight="1">
      <c r="A5" s="107">
        <v>42611</v>
      </c>
      <c r="B5" s="16" t="s">
        <v>11</v>
      </c>
      <c r="C5" s="23" t="s">
        <v>287</v>
      </c>
      <c r="D5" s="18" t="s">
        <v>12</v>
      </c>
      <c r="E5" s="19">
        <v>6</v>
      </c>
      <c r="F5" s="20">
        <f>E5*2</f>
        <v>12</v>
      </c>
      <c r="G5" s="20" t="s">
        <v>47</v>
      </c>
      <c r="H5" s="20">
        <f>E5*15</f>
        <v>90</v>
      </c>
      <c r="I5" s="21">
        <f>((F5+H5)*4)</f>
        <v>408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s="4" customFormat="1" ht="32.4">
      <c r="A6" s="108"/>
      <c r="B6" s="22" t="s">
        <v>72</v>
      </c>
      <c r="C6" s="23" t="s">
        <v>241</v>
      </c>
      <c r="D6" s="24" t="s">
        <v>14</v>
      </c>
      <c r="E6" s="19">
        <v>1.9</v>
      </c>
      <c r="F6" s="25">
        <f>E6*7</f>
        <v>13.299999999999999</v>
      </c>
      <c r="G6" s="26">
        <f>E6*5</f>
        <v>9.5</v>
      </c>
      <c r="H6" s="26" t="s">
        <v>13</v>
      </c>
      <c r="I6" s="27">
        <f>(F6*4)+(G6*9)</f>
        <v>138.69999999999999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s="4" customFormat="1" ht="16.8">
      <c r="A7" s="108"/>
      <c r="B7" s="22" t="s">
        <v>101</v>
      </c>
      <c r="C7" s="23" t="s">
        <v>239</v>
      </c>
      <c r="D7" s="28" t="s">
        <v>15</v>
      </c>
      <c r="E7" s="19">
        <v>1.5</v>
      </c>
      <c r="F7" s="26">
        <f>E7*1</f>
        <v>1.5</v>
      </c>
      <c r="G7" s="26" t="s">
        <v>47</v>
      </c>
      <c r="H7" s="26">
        <f>E7*5</f>
        <v>7.5</v>
      </c>
      <c r="I7" s="29">
        <f>((F7+H7)*4+6*E7)</f>
        <v>45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s="4" customFormat="1" ht="21" customHeight="1">
      <c r="A8" s="109" t="s">
        <v>61</v>
      </c>
      <c r="B8" s="22" t="s">
        <v>160</v>
      </c>
      <c r="C8" s="23" t="s">
        <v>240</v>
      </c>
      <c r="D8" s="28" t="s">
        <v>16</v>
      </c>
      <c r="E8" s="19">
        <v>0</v>
      </c>
      <c r="F8" s="26"/>
      <c r="G8" s="26" t="s">
        <v>47</v>
      </c>
      <c r="H8" s="26">
        <f>E8*15</f>
        <v>0</v>
      </c>
      <c r="I8" s="29">
        <f>H8*4</f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 s="4" customFormat="1" ht="32.4">
      <c r="A9" s="109"/>
      <c r="B9" s="22" t="s">
        <v>83</v>
      </c>
      <c r="C9" s="23" t="s">
        <v>238</v>
      </c>
      <c r="D9" s="28" t="s">
        <v>17</v>
      </c>
      <c r="E9" s="19">
        <v>3</v>
      </c>
      <c r="F9" s="26" t="s">
        <v>47</v>
      </c>
      <c r="G9" s="26">
        <f>E9*5</f>
        <v>15</v>
      </c>
      <c r="H9" s="26" t="s">
        <v>13</v>
      </c>
      <c r="I9" s="29">
        <f>G9*9</f>
        <v>135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s="4" customFormat="1" ht="17.399999999999999" thickBot="1">
      <c r="A10" s="110"/>
      <c r="B10" s="30"/>
      <c r="C10" s="31"/>
      <c r="D10" s="32" t="s">
        <v>18</v>
      </c>
      <c r="E10" s="33"/>
      <c r="F10" s="33">
        <f>F5+F6+F7</f>
        <v>26.799999999999997</v>
      </c>
      <c r="G10" s="34">
        <f>G6+G9</f>
        <v>24.5</v>
      </c>
      <c r="H10" s="34">
        <f>H5+H7+H8</f>
        <v>97.5</v>
      </c>
      <c r="I10" s="35">
        <f>I5+I6+I7+I8+I9</f>
        <v>726.7</v>
      </c>
      <c r="J10" s="2"/>
      <c r="K10" s="7">
        <f>F10*4/I10</f>
        <v>0.14751616898307415</v>
      </c>
      <c r="L10" s="7">
        <f>G10*9/I10</f>
        <v>0.30342644832805832</v>
      </c>
      <c r="M10" s="7">
        <f>H10*4/I10</f>
        <v>0.53667262969588547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ht="21" customHeight="1" thickBot="1">
      <c r="A11" s="10" t="s">
        <v>2</v>
      </c>
      <c r="B11" s="36" t="s">
        <v>3</v>
      </c>
      <c r="C11" s="37" t="s">
        <v>4</v>
      </c>
      <c r="D11" s="38" t="s">
        <v>19</v>
      </c>
      <c r="E11" s="39" t="s">
        <v>20</v>
      </c>
      <c r="F11" s="39" t="s">
        <v>21</v>
      </c>
      <c r="G11" s="39" t="s">
        <v>22</v>
      </c>
      <c r="H11" s="39" t="s">
        <v>23</v>
      </c>
      <c r="I11" s="40" t="s">
        <v>24</v>
      </c>
    </row>
    <row r="12" spans="1:62" ht="16.5" customHeight="1">
      <c r="A12" s="107">
        <f>A5+1</f>
        <v>42612</v>
      </c>
      <c r="B12" s="16" t="s">
        <v>49</v>
      </c>
      <c r="C12" s="17" t="s">
        <v>288</v>
      </c>
      <c r="D12" s="18" t="s">
        <v>25</v>
      </c>
      <c r="E12" s="19">
        <v>5.5</v>
      </c>
      <c r="F12" s="20">
        <f>E12*2</f>
        <v>11</v>
      </c>
      <c r="G12" s="20" t="s">
        <v>47</v>
      </c>
      <c r="H12" s="20">
        <f>E12*15</f>
        <v>82.5</v>
      </c>
      <c r="I12" s="21">
        <f>((F12+H12)*4)</f>
        <v>374</v>
      </c>
    </row>
    <row r="13" spans="1:62" ht="32.4">
      <c r="A13" s="108"/>
      <c r="B13" s="22" t="s">
        <v>98</v>
      </c>
      <c r="C13" s="23" t="s">
        <v>205</v>
      </c>
      <c r="D13" s="24" t="s">
        <v>14</v>
      </c>
      <c r="E13" s="19">
        <v>2.1</v>
      </c>
      <c r="F13" s="25">
        <f>E13*7</f>
        <v>14.700000000000001</v>
      </c>
      <c r="G13" s="26">
        <f>E13*5</f>
        <v>10.5</v>
      </c>
      <c r="H13" s="26" t="s">
        <v>13</v>
      </c>
      <c r="I13" s="27">
        <f>(F13*4)+(G13*9)</f>
        <v>153.30000000000001</v>
      </c>
    </row>
    <row r="14" spans="1:62" ht="32.4">
      <c r="A14" s="108"/>
      <c r="B14" s="22" t="s">
        <v>73</v>
      </c>
      <c r="C14" s="23" t="s">
        <v>242</v>
      </c>
      <c r="D14" s="28" t="s">
        <v>26</v>
      </c>
      <c r="E14" s="19">
        <v>1.8</v>
      </c>
      <c r="F14" s="26">
        <f>E14*1</f>
        <v>1.8</v>
      </c>
      <c r="G14" s="26" t="s">
        <v>47</v>
      </c>
      <c r="H14" s="26">
        <f>E14*5</f>
        <v>9</v>
      </c>
      <c r="I14" s="29">
        <f>((F14+H14)*4+6*E14)</f>
        <v>54</v>
      </c>
    </row>
    <row r="15" spans="1:62">
      <c r="A15" s="109" t="s">
        <v>62</v>
      </c>
      <c r="B15" s="22" t="s">
        <v>204</v>
      </c>
      <c r="C15" s="23" t="s">
        <v>254</v>
      </c>
      <c r="D15" s="28" t="s">
        <v>16</v>
      </c>
      <c r="E15" s="19">
        <v>1</v>
      </c>
      <c r="F15" s="26" t="s">
        <v>47</v>
      </c>
      <c r="G15" s="26" t="s">
        <v>47</v>
      </c>
      <c r="H15" s="26">
        <f>E15*15</f>
        <v>15</v>
      </c>
      <c r="I15" s="29">
        <f>H15*4</f>
        <v>60</v>
      </c>
    </row>
    <row r="16" spans="1:62">
      <c r="A16" s="109"/>
      <c r="B16" s="22" t="s">
        <v>107</v>
      </c>
      <c r="C16" s="23" t="s">
        <v>206</v>
      </c>
      <c r="D16" s="28" t="s">
        <v>27</v>
      </c>
      <c r="E16" s="19">
        <v>2.5</v>
      </c>
      <c r="F16" s="26" t="s">
        <v>47</v>
      </c>
      <c r="G16" s="26">
        <f>E16*5</f>
        <v>12.5</v>
      </c>
      <c r="H16" s="26" t="s">
        <v>13</v>
      </c>
      <c r="I16" s="29">
        <f>G16*9</f>
        <v>112.5</v>
      </c>
    </row>
    <row r="17" spans="1:13" ht="16.5" customHeight="1" thickBot="1">
      <c r="A17" s="110"/>
      <c r="B17" s="30" t="s">
        <v>48</v>
      </c>
      <c r="C17" s="31" t="s">
        <v>57</v>
      </c>
      <c r="D17" s="32" t="s">
        <v>28</v>
      </c>
      <c r="E17" s="33"/>
      <c r="F17" s="33">
        <f>F12+F13+F14</f>
        <v>27.500000000000004</v>
      </c>
      <c r="G17" s="34">
        <f>G13+G16</f>
        <v>23</v>
      </c>
      <c r="H17" s="34">
        <f>H12+H14+H15</f>
        <v>106.5</v>
      </c>
      <c r="I17" s="35">
        <f>I12+I13+I14+I15+I16</f>
        <v>753.8</v>
      </c>
      <c r="K17" s="7">
        <f>F17*4/I17</f>
        <v>0.14592730167153095</v>
      </c>
      <c r="L17" s="7">
        <f>G17*9/I17</f>
        <v>0.27460864950915365</v>
      </c>
      <c r="M17" s="7">
        <f>H17*4/I17</f>
        <v>0.56513664101883787</v>
      </c>
    </row>
    <row r="18" spans="1:13" ht="21" customHeight="1" thickBot="1">
      <c r="A18" s="10" t="s">
        <v>29</v>
      </c>
      <c r="B18" s="36" t="s">
        <v>30</v>
      </c>
      <c r="C18" s="37" t="s">
        <v>31</v>
      </c>
      <c r="D18" s="38" t="s">
        <v>32</v>
      </c>
      <c r="E18" s="39" t="s">
        <v>33</v>
      </c>
      <c r="F18" s="39" t="s">
        <v>34</v>
      </c>
      <c r="G18" s="39" t="s">
        <v>35</v>
      </c>
      <c r="H18" s="39" t="s">
        <v>36</v>
      </c>
      <c r="I18" s="40" t="s">
        <v>37</v>
      </c>
    </row>
    <row r="19" spans="1:13" ht="32.4">
      <c r="A19" s="107">
        <f>A12+1</f>
        <v>42613</v>
      </c>
      <c r="B19" s="22" t="s">
        <v>97</v>
      </c>
      <c r="C19" s="23" t="s">
        <v>289</v>
      </c>
      <c r="D19" s="18" t="s">
        <v>38</v>
      </c>
      <c r="E19" s="19">
        <v>5.3</v>
      </c>
      <c r="F19" s="20">
        <f>E19*2</f>
        <v>10.6</v>
      </c>
      <c r="G19" s="20" t="s">
        <v>47</v>
      </c>
      <c r="H19" s="20">
        <f>E19*15</f>
        <v>79.5</v>
      </c>
      <c r="I19" s="21">
        <f>((F19+H19)*4)</f>
        <v>360.4</v>
      </c>
    </row>
    <row r="20" spans="1:13" ht="32.4">
      <c r="A20" s="108"/>
      <c r="B20" s="22" t="s">
        <v>90</v>
      </c>
      <c r="C20" s="23" t="s">
        <v>290</v>
      </c>
      <c r="D20" s="24" t="s">
        <v>39</v>
      </c>
      <c r="E20" s="19">
        <v>2.2000000000000002</v>
      </c>
      <c r="F20" s="25">
        <f>E20*7</f>
        <v>15.400000000000002</v>
      </c>
      <c r="G20" s="26">
        <f>E20*5</f>
        <v>11</v>
      </c>
      <c r="H20" s="26" t="s">
        <v>13</v>
      </c>
      <c r="I20" s="27">
        <f>(F20*4)+(G20*9)</f>
        <v>160.60000000000002</v>
      </c>
    </row>
    <row r="21" spans="1:13" ht="45.75" customHeight="1">
      <c r="A21" s="108"/>
      <c r="B21" s="22" t="s">
        <v>102</v>
      </c>
      <c r="C21" s="23" t="s">
        <v>291</v>
      </c>
      <c r="D21" s="28" t="s">
        <v>40</v>
      </c>
      <c r="E21" s="19">
        <v>1.5</v>
      </c>
      <c r="F21" s="26">
        <f>E21*1</f>
        <v>1.5</v>
      </c>
      <c r="G21" s="26" t="s">
        <v>47</v>
      </c>
      <c r="H21" s="26">
        <f>E21*5</f>
        <v>7.5</v>
      </c>
      <c r="I21" s="29">
        <f>((F21+H21)*4+6*E21)</f>
        <v>45</v>
      </c>
    </row>
    <row r="22" spans="1:13" ht="21" customHeight="1">
      <c r="A22" s="109" t="s">
        <v>63</v>
      </c>
      <c r="B22" s="22" t="s">
        <v>85</v>
      </c>
      <c r="C22" s="23" t="s">
        <v>255</v>
      </c>
      <c r="D22" s="28" t="s">
        <v>41</v>
      </c>
      <c r="E22" s="19">
        <v>1</v>
      </c>
      <c r="F22" s="26" t="s">
        <v>47</v>
      </c>
      <c r="G22" s="26" t="s">
        <v>47</v>
      </c>
      <c r="H22" s="26">
        <f>E22*15</f>
        <v>15</v>
      </c>
      <c r="I22" s="29">
        <f>H22*4</f>
        <v>60</v>
      </c>
    </row>
    <row r="23" spans="1:13" ht="32.4">
      <c r="A23" s="109"/>
      <c r="B23" s="22" t="s">
        <v>108</v>
      </c>
      <c r="C23" s="23" t="s">
        <v>207</v>
      </c>
      <c r="D23" s="28" t="s">
        <v>42</v>
      </c>
      <c r="E23" s="19">
        <v>2.7</v>
      </c>
      <c r="F23" s="26" t="s">
        <v>47</v>
      </c>
      <c r="G23" s="26">
        <f>E23*5</f>
        <v>13.5</v>
      </c>
      <c r="H23" s="26" t="s">
        <v>13</v>
      </c>
      <c r="I23" s="29">
        <f>G23*9</f>
        <v>121.5</v>
      </c>
    </row>
    <row r="24" spans="1:13" ht="16.5" customHeight="1" thickBot="1">
      <c r="A24" s="110"/>
      <c r="B24" s="30" t="s">
        <v>48</v>
      </c>
      <c r="C24" s="31" t="s">
        <v>57</v>
      </c>
      <c r="D24" s="32" t="s">
        <v>28</v>
      </c>
      <c r="E24" s="33"/>
      <c r="F24" s="33">
        <f>F19+F20+F21</f>
        <v>27.5</v>
      </c>
      <c r="G24" s="34">
        <f>G20+G23</f>
        <v>24.5</v>
      </c>
      <c r="H24" s="34">
        <f>H19+H21+H22</f>
        <v>102</v>
      </c>
      <c r="I24" s="35">
        <f>I19+I20+I21+I22+I23</f>
        <v>747.5</v>
      </c>
      <c r="K24" s="7">
        <f>F24*4/I24</f>
        <v>0.14715719063545152</v>
      </c>
      <c r="L24" s="7">
        <f>G24*9/I24</f>
        <v>0.29498327759197324</v>
      </c>
      <c r="M24" s="7">
        <f>H24*4/I24</f>
        <v>0.54581939799331103</v>
      </c>
    </row>
    <row r="25" spans="1:13" ht="21" customHeight="1" thickBot="1">
      <c r="A25" s="10" t="s">
        <v>29</v>
      </c>
      <c r="B25" s="36" t="s">
        <v>30</v>
      </c>
      <c r="C25" s="37" t="s">
        <v>31</v>
      </c>
      <c r="D25" s="38" t="s">
        <v>32</v>
      </c>
      <c r="E25" s="39" t="s">
        <v>33</v>
      </c>
      <c r="F25" s="39" t="s">
        <v>34</v>
      </c>
      <c r="G25" s="39" t="s">
        <v>35</v>
      </c>
      <c r="H25" s="39" t="s">
        <v>36</v>
      </c>
      <c r="I25" s="40" t="s">
        <v>37</v>
      </c>
    </row>
    <row r="26" spans="1:13">
      <c r="A26" s="107">
        <f>A19+1</f>
        <v>42614</v>
      </c>
      <c r="B26" s="22" t="s">
        <v>43</v>
      </c>
      <c r="C26" s="23" t="s">
        <v>742</v>
      </c>
      <c r="D26" s="18" t="s">
        <v>38</v>
      </c>
      <c r="E26" s="19">
        <v>5.5</v>
      </c>
      <c r="F26" s="20">
        <f>E26*2</f>
        <v>11</v>
      </c>
      <c r="G26" s="20" t="s">
        <v>47</v>
      </c>
      <c r="H26" s="20">
        <f>E26*15</f>
        <v>82.5</v>
      </c>
      <c r="I26" s="21">
        <f>((F26+H26)*4)</f>
        <v>374</v>
      </c>
    </row>
    <row r="27" spans="1:13" ht="33.75" customHeight="1">
      <c r="A27" s="108"/>
      <c r="B27" s="22" t="s">
        <v>99</v>
      </c>
      <c r="C27" s="23" t="s">
        <v>209</v>
      </c>
      <c r="D27" s="24" t="s">
        <v>39</v>
      </c>
      <c r="E27" s="19">
        <v>2.4</v>
      </c>
      <c r="F27" s="25">
        <f>E27*7</f>
        <v>16.8</v>
      </c>
      <c r="G27" s="26">
        <f>E27*5</f>
        <v>12</v>
      </c>
      <c r="H27" s="26" t="s">
        <v>13</v>
      </c>
      <c r="I27" s="27">
        <f>(F27*4)+(G27*9)</f>
        <v>175.2</v>
      </c>
    </row>
    <row r="28" spans="1:13" ht="32.25" customHeight="1">
      <c r="A28" s="108"/>
      <c r="B28" s="22" t="s">
        <v>739</v>
      </c>
      <c r="C28" s="23" t="s">
        <v>243</v>
      </c>
      <c r="D28" s="28" t="s">
        <v>40</v>
      </c>
      <c r="E28" s="19">
        <v>1.6</v>
      </c>
      <c r="F28" s="26">
        <f>E28*1</f>
        <v>1.6</v>
      </c>
      <c r="G28" s="26" t="s">
        <v>47</v>
      </c>
      <c r="H28" s="26">
        <f>E28*5</f>
        <v>8</v>
      </c>
      <c r="I28" s="29">
        <f>((F28+H28)*4+6*E28)</f>
        <v>48</v>
      </c>
    </row>
    <row r="29" spans="1:13" ht="21" customHeight="1">
      <c r="A29" s="109" t="s">
        <v>60</v>
      </c>
      <c r="B29" s="22" t="s">
        <v>208</v>
      </c>
      <c r="C29" s="23" t="s">
        <v>256</v>
      </c>
      <c r="D29" s="28" t="s">
        <v>41</v>
      </c>
      <c r="E29" s="19">
        <v>1</v>
      </c>
      <c r="F29" s="26" t="s">
        <v>47</v>
      </c>
      <c r="G29" s="26" t="s">
        <v>47</v>
      </c>
      <c r="H29" s="26">
        <f>E29*15</f>
        <v>15</v>
      </c>
      <c r="I29" s="29">
        <f>H29*4</f>
        <v>60</v>
      </c>
    </row>
    <row r="30" spans="1:13" ht="32.4">
      <c r="A30" s="109"/>
      <c r="B30" s="22" t="s">
        <v>109</v>
      </c>
      <c r="C30" s="23" t="s">
        <v>210</v>
      </c>
      <c r="D30" s="28" t="s">
        <v>42</v>
      </c>
      <c r="E30" s="19">
        <v>2.5</v>
      </c>
      <c r="F30" s="26" t="s">
        <v>47</v>
      </c>
      <c r="G30" s="26">
        <f>E30*5</f>
        <v>12.5</v>
      </c>
      <c r="H30" s="26" t="s">
        <v>13</v>
      </c>
      <c r="I30" s="29">
        <f>G30*9</f>
        <v>112.5</v>
      </c>
    </row>
    <row r="31" spans="1:13" ht="17.25" customHeight="1" thickBot="1">
      <c r="A31" s="110"/>
      <c r="B31" s="30" t="s">
        <v>48</v>
      </c>
      <c r="C31" s="31" t="s">
        <v>57</v>
      </c>
      <c r="D31" s="32" t="s">
        <v>28</v>
      </c>
      <c r="E31" s="33"/>
      <c r="F31" s="33">
        <f>F26+F27+F28</f>
        <v>29.400000000000002</v>
      </c>
      <c r="G31" s="34">
        <f>G27+G30</f>
        <v>24.5</v>
      </c>
      <c r="H31" s="34">
        <f>H26+H28+H29</f>
        <v>105.5</v>
      </c>
      <c r="I31" s="35">
        <f>I26+I27+I28+I29+I30</f>
        <v>769.7</v>
      </c>
      <c r="K31" s="7">
        <f>F31*4/I31</f>
        <v>0.15278680005196829</v>
      </c>
      <c r="L31" s="7">
        <f>G31*9/I31</f>
        <v>0.28647525009744057</v>
      </c>
      <c r="M31" s="7">
        <f>H31*4/I31</f>
        <v>0.54826555800961407</v>
      </c>
    </row>
    <row r="32" spans="1:13" ht="21" customHeight="1" thickBot="1">
      <c r="A32" s="10" t="s">
        <v>2</v>
      </c>
      <c r="B32" s="36" t="s">
        <v>3</v>
      </c>
      <c r="C32" s="37" t="s">
        <v>4</v>
      </c>
      <c r="D32" s="38" t="s">
        <v>5</v>
      </c>
      <c r="E32" s="39" t="s">
        <v>6</v>
      </c>
      <c r="F32" s="39" t="s">
        <v>21</v>
      </c>
      <c r="G32" s="39" t="s">
        <v>8</v>
      </c>
      <c r="H32" s="39" t="s">
        <v>9</v>
      </c>
      <c r="I32" s="40" t="s">
        <v>10</v>
      </c>
    </row>
    <row r="33" spans="1:13" ht="16.5" customHeight="1">
      <c r="A33" s="107">
        <f>A26+1</f>
        <v>42615</v>
      </c>
      <c r="B33" s="22" t="s">
        <v>59</v>
      </c>
      <c r="C33" s="23" t="s">
        <v>741</v>
      </c>
      <c r="D33" s="18" t="s">
        <v>25</v>
      </c>
      <c r="E33" s="19">
        <v>5.2</v>
      </c>
      <c r="F33" s="20">
        <f>E33*2</f>
        <v>10.4</v>
      </c>
      <c r="G33" s="20" t="s">
        <v>47</v>
      </c>
      <c r="H33" s="20">
        <f>E33*15</f>
        <v>78</v>
      </c>
      <c r="I33" s="21">
        <f>((F33+H33)*4)</f>
        <v>353.6</v>
      </c>
    </row>
    <row r="34" spans="1:13">
      <c r="A34" s="108"/>
      <c r="B34" s="22" t="s">
        <v>100</v>
      </c>
      <c r="C34" s="23" t="s">
        <v>295</v>
      </c>
      <c r="D34" s="24" t="s">
        <v>39</v>
      </c>
      <c r="E34" s="19">
        <v>2.5</v>
      </c>
      <c r="F34" s="25">
        <f>E34*7</f>
        <v>17.5</v>
      </c>
      <c r="G34" s="26">
        <f>E34*5</f>
        <v>12.5</v>
      </c>
      <c r="H34" s="26" t="s">
        <v>13</v>
      </c>
      <c r="I34" s="27">
        <f>(F34*4)+(G34*9)</f>
        <v>182.5</v>
      </c>
    </row>
    <row r="35" spans="1:13" ht="33.75" customHeight="1">
      <c r="A35" s="108"/>
      <c r="B35" s="22" t="s">
        <v>736</v>
      </c>
      <c r="C35" s="23" t="s">
        <v>740</v>
      </c>
      <c r="D35" s="28" t="s">
        <v>15</v>
      </c>
      <c r="E35" s="19">
        <v>1.6</v>
      </c>
      <c r="F35" s="26">
        <f>E35*1</f>
        <v>1.6</v>
      </c>
      <c r="G35" s="26" t="s">
        <v>47</v>
      </c>
      <c r="H35" s="26">
        <f>E35*5</f>
        <v>8</v>
      </c>
      <c r="I35" s="29">
        <f>((F35+H35)*4+6*E35)</f>
        <v>48</v>
      </c>
    </row>
    <row r="36" spans="1:13">
      <c r="A36" s="109" t="s">
        <v>64</v>
      </c>
      <c r="B36" s="22" t="s">
        <v>140</v>
      </c>
      <c r="C36" s="23" t="s">
        <v>257</v>
      </c>
      <c r="D36" s="28" t="s">
        <v>16</v>
      </c>
      <c r="E36" s="19"/>
      <c r="F36" s="26" t="s">
        <v>47</v>
      </c>
      <c r="G36" s="26" t="s">
        <v>47</v>
      </c>
      <c r="H36" s="26">
        <f>E36*15</f>
        <v>0</v>
      </c>
      <c r="I36" s="29">
        <f>H36*4</f>
        <v>0</v>
      </c>
    </row>
    <row r="37" spans="1:13">
      <c r="A37" s="109"/>
      <c r="B37" s="22" t="s">
        <v>110</v>
      </c>
      <c r="C37" s="23" t="s">
        <v>293</v>
      </c>
      <c r="D37" s="28" t="s">
        <v>17</v>
      </c>
      <c r="E37" s="19">
        <v>2.7</v>
      </c>
      <c r="F37" s="26" t="s">
        <v>47</v>
      </c>
      <c r="G37" s="26">
        <f>E37*5</f>
        <v>13.5</v>
      </c>
      <c r="H37" s="26" t="s">
        <v>13</v>
      </c>
      <c r="I37" s="29">
        <f>G37*9</f>
        <v>121.5</v>
      </c>
    </row>
    <row r="38" spans="1:13" ht="21" customHeight="1" thickBot="1">
      <c r="A38" s="110"/>
      <c r="B38" s="30"/>
      <c r="C38" s="31"/>
      <c r="D38" s="32" t="s">
        <v>28</v>
      </c>
      <c r="E38" s="33"/>
      <c r="F38" s="33">
        <f>F33+F34+F35</f>
        <v>29.5</v>
      </c>
      <c r="G38" s="34">
        <f>G34+G37</f>
        <v>26</v>
      </c>
      <c r="H38" s="34">
        <f>H33+H35+H36</f>
        <v>86</v>
      </c>
      <c r="I38" s="35">
        <f>I33+I34+I35+I36+I37</f>
        <v>705.6</v>
      </c>
      <c r="K38" s="7">
        <f>F38*4/I38</f>
        <v>0.16723356009070295</v>
      </c>
      <c r="L38" s="7">
        <f>G38*9/I38</f>
        <v>0.33163265306122447</v>
      </c>
      <c r="M38" s="7">
        <f>H38*4/I38</f>
        <v>0.48752834467120182</v>
      </c>
    </row>
    <row r="39" spans="1:13">
      <c r="A39" s="41" t="s">
        <v>44</v>
      </c>
      <c r="B39" s="42"/>
      <c r="C39" s="43" t="s">
        <v>45</v>
      </c>
      <c r="D39" s="43" t="s">
        <v>46</v>
      </c>
      <c r="E39" s="43"/>
      <c r="F39" s="43"/>
      <c r="G39" s="42"/>
      <c r="H39" s="42"/>
      <c r="I39" s="42"/>
    </row>
    <row r="40" spans="1:13">
      <c r="F40" s="6"/>
      <c r="H40" s="6"/>
    </row>
    <row r="42" spans="1:13">
      <c r="F42" s="6"/>
    </row>
  </sheetData>
  <mergeCells count="14">
    <mergeCell ref="A33:A35"/>
    <mergeCell ref="A36:A38"/>
    <mergeCell ref="A29:A31"/>
    <mergeCell ref="A1:C2"/>
    <mergeCell ref="A3:I3"/>
    <mergeCell ref="D1:I1"/>
    <mergeCell ref="D2:I2"/>
    <mergeCell ref="A26:A28"/>
    <mergeCell ref="A19:A21"/>
    <mergeCell ref="A22:A24"/>
    <mergeCell ref="A12:A14"/>
    <mergeCell ref="A15:A17"/>
    <mergeCell ref="A5:A7"/>
    <mergeCell ref="A8:A10"/>
  </mergeCells>
  <phoneticPr fontId="1" type="noConversion"/>
  <printOptions horizontalCentered="1"/>
  <pageMargins left="0.27559055118110237" right="0" top="0.39370078740157483" bottom="0.19685039370078741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6"/>
  <sheetViews>
    <sheetView topLeftCell="A52" zoomScale="98" zoomScaleNormal="98" workbookViewId="0">
      <selection activeCell="F33" sqref="F33"/>
    </sheetView>
  </sheetViews>
  <sheetFormatPr defaultRowHeight="16.2"/>
  <cols>
    <col min="1" max="1" width="6.33203125" style="5" customWidth="1"/>
    <col min="2" max="2" width="13.6640625" style="1" customWidth="1"/>
    <col min="3" max="3" width="45.33203125" style="1" customWidth="1"/>
    <col min="4" max="4" width="7.6640625" style="5" customWidth="1"/>
    <col min="5" max="6" width="4.88671875" style="5" customWidth="1"/>
    <col min="7" max="7" width="4.21875" style="5" customWidth="1"/>
    <col min="8" max="8" width="4.109375" style="5" customWidth="1"/>
    <col min="9" max="9" width="5.109375" style="5" customWidth="1"/>
    <col min="10" max="10" width="11.21875" style="1" customWidth="1"/>
    <col min="11" max="12" width="0" style="1" hidden="1" customWidth="1"/>
    <col min="13" max="13" width="12.6640625" style="1" hidden="1" customWidth="1"/>
    <col min="14" max="256" width="9" style="1"/>
    <col min="257" max="257" width="7.44140625" style="1" customWidth="1"/>
    <col min="258" max="258" width="13.6640625" style="1" customWidth="1"/>
    <col min="259" max="259" width="44.6640625" style="1" customWidth="1"/>
    <col min="260" max="260" width="8.77734375" style="1" customWidth="1"/>
    <col min="261" max="262" width="4.88671875" style="1" customWidth="1"/>
    <col min="263" max="263" width="4.21875" style="1" customWidth="1"/>
    <col min="264" max="264" width="4.109375" style="1" customWidth="1"/>
    <col min="265" max="265" width="5.109375" style="1" customWidth="1"/>
    <col min="266" max="266" width="11.21875" style="1" customWidth="1"/>
    <col min="267" max="512" width="9" style="1"/>
    <col min="513" max="513" width="7.44140625" style="1" customWidth="1"/>
    <col min="514" max="514" width="13.6640625" style="1" customWidth="1"/>
    <col min="515" max="515" width="44.6640625" style="1" customWidth="1"/>
    <col min="516" max="516" width="8.77734375" style="1" customWidth="1"/>
    <col min="517" max="518" width="4.88671875" style="1" customWidth="1"/>
    <col min="519" max="519" width="4.21875" style="1" customWidth="1"/>
    <col min="520" max="520" width="4.109375" style="1" customWidth="1"/>
    <col min="521" max="521" width="5.109375" style="1" customWidth="1"/>
    <col min="522" max="522" width="11.21875" style="1" customWidth="1"/>
    <col min="523" max="768" width="9" style="1"/>
    <col min="769" max="769" width="7.44140625" style="1" customWidth="1"/>
    <col min="770" max="770" width="13.6640625" style="1" customWidth="1"/>
    <col min="771" max="771" width="44.6640625" style="1" customWidth="1"/>
    <col min="772" max="772" width="8.77734375" style="1" customWidth="1"/>
    <col min="773" max="774" width="4.88671875" style="1" customWidth="1"/>
    <col min="775" max="775" width="4.21875" style="1" customWidth="1"/>
    <col min="776" max="776" width="4.109375" style="1" customWidth="1"/>
    <col min="777" max="777" width="5.109375" style="1" customWidth="1"/>
    <col min="778" max="778" width="11.21875" style="1" customWidth="1"/>
    <col min="779" max="1024" width="9" style="1"/>
    <col min="1025" max="1025" width="7.44140625" style="1" customWidth="1"/>
    <col min="1026" max="1026" width="13.6640625" style="1" customWidth="1"/>
    <col min="1027" max="1027" width="44.6640625" style="1" customWidth="1"/>
    <col min="1028" max="1028" width="8.77734375" style="1" customWidth="1"/>
    <col min="1029" max="1030" width="4.88671875" style="1" customWidth="1"/>
    <col min="1031" max="1031" width="4.21875" style="1" customWidth="1"/>
    <col min="1032" max="1032" width="4.109375" style="1" customWidth="1"/>
    <col min="1033" max="1033" width="5.109375" style="1" customWidth="1"/>
    <col min="1034" max="1034" width="11.21875" style="1" customWidth="1"/>
    <col min="1035" max="1280" width="9" style="1"/>
    <col min="1281" max="1281" width="7.44140625" style="1" customWidth="1"/>
    <col min="1282" max="1282" width="13.6640625" style="1" customWidth="1"/>
    <col min="1283" max="1283" width="44.6640625" style="1" customWidth="1"/>
    <col min="1284" max="1284" width="8.77734375" style="1" customWidth="1"/>
    <col min="1285" max="1286" width="4.88671875" style="1" customWidth="1"/>
    <col min="1287" max="1287" width="4.21875" style="1" customWidth="1"/>
    <col min="1288" max="1288" width="4.109375" style="1" customWidth="1"/>
    <col min="1289" max="1289" width="5.109375" style="1" customWidth="1"/>
    <col min="1290" max="1290" width="11.21875" style="1" customWidth="1"/>
    <col min="1291" max="1536" width="9" style="1"/>
    <col min="1537" max="1537" width="7.44140625" style="1" customWidth="1"/>
    <col min="1538" max="1538" width="13.6640625" style="1" customWidth="1"/>
    <col min="1539" max="1539" width="44.6640625" style="1" customWidth="1"/>
    <col min="1540" max="1540" width="8.77734375" style="1" customWidth="1"/>
    <col min="1541" max="1542" width="4.88671875" style="1" customWidth="1"/>
    <col min="1543" max="1543" width="4.21875" style="1" customWidth="1"/>
    <col min="1544" max="1544" width="4.109375" style="1" customWidth="1"/>
    <col min="1545" max="1545" width="5.109375" style="1" customWidth="1"/>
    <col min="1546" max="1546" width="11.21875" style="1" customWidth="1"/>
    <col min="1547" max="1792" width="9" style="1"/>
    <col min="1793" max="1793" width="7.44140625" style="1" customWidth="1"/>
    <col min="1794" max="1794" width="13.6640625" style="1" customWidth="1"/>
    <col min="1795" max="1795" width="44.6640625" style="1" customWidth="1"/>
    <col min="1796" max="1796" width="8.77734375" style="1" customWidth="1"/>
    <col min="1797" max="1798" width="4.88671875" style="1" customWidth="1"/>
    <col min="1799" max="1799" width="4.21875" style="1" customWidth="1"/>
    <col min="1800" max="1800" width="4.109375" style="1" customWidth="1"/>
    <col min="1801" max="1801" width="5.109375" style="1" customWidth="1"/>
    <col min="1802" max="1802" width="11.21875" style="1" customWidth="1"/>
    <col min="1803" max="2048" width="9" style="1"/>
    <col min="2049" max="2049" width="7.44140625" style="1" customWidth="1"/>
    <col min="2050" max="2050" width="13.6640625" style="1" customWidth="1"/>
    <col min="2051" max="2051" width="44.6640625" style="1" customWidth="1"/>
    <col min="2052" max="2052" width="8.77734375" style="1" customWidth="1"/>
    <col min="2053" max="2054" width="4.88671875" style="1" customWidth="1"/>
    <col min="2055" max="2055" width="4.21875" style="1" customWidth="1"/>
    <col min="2056" max="2056" width="4.109375" style="1" customWidth="1"/>
    <col min="2057" max="2057" width="5.109375" style="1" customWidth="1"/>
    <col min="2058" max="2058" width="11.21875" style="1" customWidth="1"/>
    <col min="2059" max="2304" width="9" style="1"/>
    <col min="2305" max="2305" width="7.44140625" style="1" customWidth="1"/>
    <col min="2306" max="2306" width="13.6640625" style="1" customWidth="1"/>
    <col min="2307" max="2307" width="44.6640625" style="1" customWidth="1"/>
    <col min="2308" max="2308" width="8.77734375" style="1" customWidth="1"/>
    <col min="2309" max="2310" width="4.88671875" style="1" customWidth="1"/>
    <col min="2311" max="2311" width="4.21875" style="1" customWidth="1"/>
    <col min="2312" max="2312" width="4.109375" style="1" customWidth="1"/>
    <col min="2313" max="2313" width="5.109375" style="1" customWidth="1"/>
    <col min="2314" max="2314" width="11.21875" style="1" customWidth="1"/>
    <col min="2315" max="2560" width="9" style="1"/>
    <col min="2561" max="2561" width="7.44140625" style="1" customWidth="1"/>
    <col min="2562" max="2562" width="13.6640625" style="1" customWidth="1"/>
    <col min="2563" max="2563" width="44.6640625" style="1" customWidth="1"/>
    <col min="2564" max="2564" width="8.77734375" style="1" customWidth="1"/>
    <col min="2565" max="2566" width="4.88671875" style="1" customWidth="1"/>
    <col min="2567" max="2567" width="4.21875" style="1" customWidth="1"/>
    <col min="2568" max="2568" width="4.109375" style="1" customWidth="1"/>
    <col min="2569" max="2569" width="5.109375" style="1" customWidth="1"/>
    <col min="2570" max="2570" width="11.21875" style="1" customWidth="1"/>
    <col min="2571" max="2816" width="9" style="1"/>
    <col min="2817" max="2817" width="7.44140625" style="1" customWidth="1"/>
    <col min="2818" max="2818" width="13.6640625" style="1" customWidth="1"/>
    <col min="2819" max="2819" width="44.6640625" style="1" customWidth="1"/>
    <col min="2820" max="2820" width="8.77734375" style="1" customWidth="1"/>
    <col min="2821" max="2822" width="4.88671875" style="1" customWidth="1"/>
    <col min="2823" max="2823" width="4.21875" style="1" customWidth="1"/>
    <col min="2824" max="2824" width="4.109375" style="1" customWidth="1"/>
    <col min="2825" max="2825" width="5.109375" style="1" customWidth="1"/>
    <col min="2826" max="2826" width="11.21875" style="1" customWidth="1"/>
    <col min="2827" max="3072" width="9" style="1"/>
    <col min="3073" max="3073" width="7.44140625" style="1" customWidth="1"/>
    <col min="3074" max="3074" width="13.6640625" style="1" customWidth="1"/>
    <col min="3075" max="3075" width="44.6640625" style="1" customWidth="1"/>
    <col min="3076" max="3076" width="8.77734375" style="1" customWidth="1"/>
    <col min="3077" max="3078" width="4.88671875" style="1" customWidth="1"/>
    <col min="3079" max="3079" width="4.21875" style="1" customWidth="1"/>
    <col min="3080" max="3080" width="4.109375" style="1" customWidth="1"/>
    <col min="3081" max="3081" width="5.109375" style="1" customWidth="1"/>
    <col min="3082" max="3082" width="11.21875" style="1" customWidth="1"/>
    <col min="3083" max="3328" width="9" style="1"/>
    <col min="3329" max="3329" width="7.44140625" style="1" customWidth="1"/>
    <col min="3330" max="3330" width="13.6640625" style="1" customWidth="1"/>
    <col min="3331" max="3331" width="44.6640625" style="1" customWidth="1"/>
    <col min="3332" max="3332" width="8.77734375" style="1" customWidth="1"/>
    <col min="3333" max="3334" width="4.88671875" style="1" customWidth="1"/>
    <col min="3335" max="3335" width="4.21875" style="1" customWidth="1"/>
    <col min="3336" max="3336" width="4.109375" style="1" customWidth="1"/>
    <col min="3337" max="3337" width="5.109375" style="1" customWidth="1"/>
    <col min="3338" max="3338" width="11.21875" style="1" customWidth="1"/>
    <col min="3339" max="3584" width="9" style="1"/>
    <col min="3585" max="3585" width="7.44140625" style="1" customWidth="1"/>
    <col min="3586" max="3586" width="13.6640625" style="1" customWidth="1"/>
    <col min="3587" max="3587" width="44.6640625" style="1" customWidth="1"/>
    <col min="3588" max="3588" width="8.77734375" style="1" customWidth="1"/>
    <col min="3589" max="3590" width="4.88671875" style="1" customWidth="1"/>
    <col min="3591" max="3591" width="4.21875" style="1" customWidth="1"/>
    <col min="3592" max="3592" width="4.109375" style="1" customWidth="1"/>
    <col min="3593" max="3593" width="5.109375" style="1" customWidth="1"/>
    <col min="3594" max="3594" width="11.21875" style="1" customWidth="1"/>
    <col min="3595" max="3840" width="9" style="1"/>
    <col min="3841" max="3841" width="7.44140625" style="1" customWidth="1"/>
    <col min="3842" max="3842" width="13.6640625" style="1" customWidth="1"/>
    <col min="3843" max="3843" width="44.6640625" style="1" customWidth="1"/>
    <col min="3844" max="3844" width="8.77734375" style="1" customWidth="1"/>
    <col min="3845" max="3846" width="4.88671875" style="1" customWidth="1"/>
    <col min="3847" max="3847" width="4.21875" style="1" customWidth="1"/>
    <col min="3848" max="3848" width="4.109375" style="1" customWidth="1"/>
    <col min="3849" max="3849" width="5.109375" style="1" customWidth="1"/>
    <col min="3850" max="3850" width="11.21875" style="1" customWidth="1"/>
    <col min="3851" max="4096" width="9" style="1"/>
    <col min="4097" max="4097" width="7.44140625" style="1" customWidth="1"/>
    <col min="4098" max="4098" width="13.6640625" style="1" customWidth="1"/>
    <col min="4099" max="4099" width="44.6640625" style="1" customWidth="1"/>
    <col min="4100" max="4100" width="8.77734375" style="1" customWidth="1"/>
    <col min="4101" max="4102" width="4.88671875" style="1" customWidth="1"/>
    <col min="4103" max="4103" width="4.21875" style="1" customWidth="1"/>
    <col min="4104" max="4104" width="4.109375" style="1" customWidth="1"/>
    <col min="4105" max="4105" width="5.109375" style="1" customWidth="1"/>
    <col min="4106" max="4106" width="11.21875" style="1" customWidth="1"/>
    <col min="4107" max="4352" width="9" style="1"/>
    <col min="4353" max="4353" width="7.44140625" style="1" customWidth="1"/>
    <col min="4354" max="4354" width="13.6640625" style="1" customWidth="1"/>
    <col min="4355" max="4355" width="44.6640625" style="1" customWidth="1"/>
    <col min="4356" max="4356" width="8.77734375" style="1" customWidth="1"/>
    <col min="4357" max="4358" width="4.88671875" style="1" customWidth="1"/>
    <col min="4359" max="4359" width="4.21875" style="1" customWidth="1"/>
    <col min="4360" max="4360" width="4.109375" style="1" customWidth="1"/>
    <col min="4361" max="4361" width="5.109375" style="1" customWidth="1"/>
    <col min="4362" max="4362" width="11.21875" style="1" customWidth="1"/>
    <col min="4363" max="4608" width="9" style="1"/>
    <col min="4609" max="4609" width="7.44140625" style="1" customWidth="1"/>
    <col min="4610" max="4610" width="13.6640625" style="1" customWidth="1"/>
    <col min="4611" max="4611" width="44.6640625" style="1" customWidth="1"/>
    <col min="4612" max="4612" width="8.77734375" style="1" customWidth="1"/>
    <col min="4613" max="4614" width="4.88671875" style="1" customWidth="1"/>
    <col min="4615" max="4615" width="4.21875" style="1" customWidth="1"/>
    <col min="4616" max="4616" width="4.109375" style="1" customWidth="1"/>
    <col min="4617" max="4617" width="5.109375" style="1" customWidth="1"/>
    <col min="4618" max="4618" width="11.21875" style="1" customWidth="1"/>
    <col min="4619" max="4864" width="9" style="1"/>
    <col min="4865" max="4865" width="7.44140625" style="1" customWidth="1"/>
    <col min="4866" max="4866" width="13.6640625" style="1" customWidth="1"/>
    <col min="4867" max="4867" width="44.6640625" style="1" customWidth="1"/>
    <col min="4868" max="4868" width="8.77734375" style="1" customWidth="1"/>
    <col min="4869" max="4870" width="4.88671875" style="1" customWidth="1"/>
    <col min="4871" max="4871" width="4.21875" style="1" customWidth="1"/>
    <col min="4872" max="4872" width="4.109375" style="1" customWidth="1"/>
    <col min="4873" max="4873" width="5.109375" style="1" customWidth="1"/>
    <col min="4874" max="4874" width="11.21875" style="1" customWidth="1"/>
    <col min="4875" max="5120" width="9" style="1"/>
    <col min="5121" max="5121" width="7.44140625" style="1" customWidth="1"/>
    <col min="5122" max="5122" width="13.6640625" style="1" customWidth="1"/>
    <col min="5123" max="5123" width="44.6640625" style="1" customWidth="1"/>
    <col min="5124" max="5124" width="8.77734375" style="1" customWidth="1"/>
    <col min="5125" max="5126" width="4.88671875" style="1" customWidth="1"/>
    <col min="5127" max="5127" width="4.21875" style="1" customWidth="1"/>
    <col min="5128" max="5128" width="4.109375" style="1" customWidth="1"/>
    <col min="5129" max="5129" width="5.109375" style="1" customWidth="1"/>
    <col min="5130" max="5130" width="11.21875" style="1" customWidth="1"/>
    <col min="5131" max="5376" width="9" style="1"/>
    <col min="5377" max="5377" width="7.44140625" style="1" customWidth="1"/>
    <col min="5378" max="5378" width="13.6640625" style="1" customWidth="1"/>
    <col min="5379" max="5379" width="44.6640625" style="1" customWidth="1"/>
    <col min="5380" max="5380" width="8.77734375" style="1" customWidth="1"/>
    <col min="5381" max="5382" width="4.88671875" style="1" customWidth="1"/>
    <col min="5383" max="5383" width="4.21875" style="1" customWidth="1"/>
    <col min="5384" max="5384" width="4.109375" style="1" customWidth="1"/>
    <col min="5385" max="5385" width="5.109375" style="1" customWidth="1"/>
    <col min="5386" max="5386" width="11.21875" style="1" customWidth="1"/>
    <col min="5387" max="5632" width="9" style="1"/>
    <col min="5633" max="5633" width="7.44140625" style="1" customWidth="1"/>
    <col min="5634" max="5634" width="13.6640625" style="1" customWidth="1"/>
    <col min="5635" max="5635" width="44.6640625" style="1" customWidth="1"/>
    <col min="5636" max="5636" width="8.77734375" style="1" customWidth="1"/>
    <col min="5637" max="5638" width="4.88671875" style="1" customWidth="1"/>
    <col min="5639" max="5639" width="4.21875" style="1" customWidth="1"/>
    <col min="5640" max="5640" width="4.109375" style="1" customWidth="1"/>
    <col min="5641" max="5641" width="5.109375" style="1" customWidth="1"/>
    <col min="5642" max="5642" width="11.21875" style="1" customWidth="1"/>
    <col min="5643" max="5888" width="9" style="1"/>
    <col min="5889" max="5889" width="7.44140625" style="1" customWidth="1"/>
    <col min="5890" max="5890" width="13.6640625" style="1" customWidth="1"/>
    <col min="5891" max="5891" width="44.6640625" style="1" customWidth="1"/>
    <col min="5892" max="5892" width="8.77734375" style="1" customWidth="1"/>
    <col min="5893" max="5894" width="4.88671875" style="1" customWidth="1"/>
    <col min="5895" max="5895" width="4.21875" style="1" customWidth="1"/>
    <col min="5896" max="5896" width="4.109375" style="1" customWidth="1"/>
    <col min="5897" max="5897" width="5.109375" style="1" customWidth="1"/>
    <col min="5898" max="5898" width="11.21875" style="1" customWidth="1"/>
    <col min="5899" max="6144" width="9" style="1"/>
    <col min="6145" max="6145" width="7.44140625" style="1" customWidth="1"/>
    <col min="6146" max="6146" width="13.6640625" style="1" customWidth="1"/>
    <col min="6147" max="6147" width="44.6640625" style="1" customWidth="1"/>
    <col min="6148" max="6148" width="8.77734375" style="1" customWidth="1"/>
    <col min="6149" max="6150" width="4.88671875" style="1" customWidth="1"/>
    <col min="6151" max="6151" width="4.21875" style="1" customWidth="1"/>
    <col min="6152" max="6152" width="4.109375" style="1" customWidth="1"/>
    <col min="6153" max="6153" width="5.109375" style="1" customWidth="1"/>
    <col min="6154" max="6154" width="11.21875" style="1" customWidth="1"/>
    <col min="6155" max="6400" width="9" style="1"/>
    <col min="6401" max="6401" width="7.44140625" style="1" customWidth="1"/>
    <col min="6402" max="6402" width="13.6640625" style="1" customWidth="1"/>
    <col min="6403" max="6403" width="44.6640625" style="1" customWidth="1"/>
    <col min="6404" max="6404" width="8.77734375" style="1" customWidth="1"/>
    <col min="6405" max="6406" width="4.88671875" style="1" customWidth="1"/>
    <col min="6407" max="6407" width="4.21875" style="1" customWidth="1"/>
    <col min="6408" max="6408" width="4.109375" style="1" customWidth="1"/>
    <col min="6409" max="6409" width="5.109375" style="1" customWidth="1"/>
    <col min="6410" max="6410" width="11.21875" style="1" customWidth="1"/>
    <col min="6411" max="6656" width="9" style="1"/>
    <col min="6657" max="6657" width="7.44140625" style="1" customWidth="1"/>
    <col min="6658" max="6658" width="13.6640625" style="1" customWidth="1"/>
    <col min="6659" max="6659" width="44.6640625" style="1" customWidth="1"/>
    <col min="6660" max="6660" width="8.77734375" style="1" customWidth="1"/>
    <col min="6661" max="6662" width="4.88671875" style="1" customWidth="1"/>
    <col min="6663" max="6663" width="4.21875" style="1" customWidth="1"/>
    <col min="6664" max="6664" width="4.109375" style="1" customWidth="1"/>
    <col min="6665" max="6665" width="5.109375" style="1" customWidth="1"/>
    <col min="6666" max="6666" width="11.21875" style="1" customWidth="1"/>
    <col min="6667" max="6912" width="9" style="1"/>
    <col min="6913" max="6913" width="7.44140625" style="1" customWidth="1"/>
    <col min="6914" max="6914" width="13.6640625" style="1" customWidth="1"/>
    <col min="6915" max="6915" width="44.6640625" style="1" customWidth="1"/>
    <col min="6916" max="6916" width="8.77734375" style="1" customWidth="1"/>
    <col min="6917" max="6918" width="4.88671875" style="1" customWidth="1"/>
    <col min="6919" max="6919" width="4.21875" style="1" customWidth="1"/>
    <col min="6920" max="6920" width="4.109375" style="1" customWidth="1"/>
    <col min="6921" max="6921" width="5.109375" style="1" customWidth="1"/>
    <col min="6922" max="6922" width="11.21875" style="1" customWidth="1"/>
    <col min="6923" max="7168" width="9" style="1"/>
    <col min="7169" max="7169" width="7.44140625" style="1" customWidth="1"/>
    <col min="7170" max="7170" width="13.6640625" style="1" customWidth="1"/>
    <col min="7171" max="7171" width="44.6640625" style="1" customWidth="1"/>
    <col min="7172" max="7172" width="8.77734375" style="1" customWidth="1"/>
    <col min="7173" max="7174" width="4.88671875" style="1" customWidth="1"/>
    <col min="7175" max="7175" width="4.21875" style="1" customWidth="1"/>
    <col min="7176" max="7176" width="4.109375" style="1" customWidth="1"/>
    <col min="7177" max="7177" width="5.109375" style="1" customWidth="1"/>
    <col min="7178" max="7178" width="11.21875" style="1" customWidth="1"/>
    <col min="7179" max="7424" width="9" style="1"/>
    <col min="7425" max="7425" width="7.44140625" style="1" customWidth="1"/>
    <col min="7426" max="7426" width="13.6640625" style="1" customWidth="1"/>
    <col min="7427" max="7427" width="44.6640625" style="1" customWidth="1"/>
    <col min="7428" max="7428" width="8.77734375" style="1" customWidth="1"/>
    <col min="7429" max="7430" width="4.88671875" style="1" customWidth="1"/>
    <col min="7431" max="7431" width="4.21875" style="1" customWidth="1"/>
    <col min="7432" max="7432" width="4.109375" style="1" customWidth="1"/>
    <col min="7433" max="7433" width="5.109375" style="1" customWidth="1"/>
    <col min="7434" max="7434" width="11.21875" style="1" customWidth="1"/>
    <col min="7435" max="7680" width="9" style="1"/>
    <col min="7681" max="7681" width="7.44140625" style="1" customWidth="1"/>
    <col min="7682" max="7682" width="13.6640625" style="1" customWidth="1"/>
    <col min="7683" max="7683" width="44.6640625" style="1" customWidth="1"/>
    <col min="7684" max="7684" width="8.77734375" style="1" customWidth="1"/>
    <col min="7685" max="7686" width="4.88671875" style="1" customWidth="1"/>
    <col min="7687" max="7687" width="4.21875" style="1" customWidth="1"/>
    <col min="7688" max="7688" width="4.109375" style="1" customWidth="1"/>
    <col min="7689" max="7689" width="5.109375" style="1" customWidth="1"/>
    <col min="7690" max="7690" width="11.21875" style="1" customWidth="1"/>
    <col min="7691" max="7936" width="9" style="1"/>
    <col min="7937" max="7937" width="7.44140625" style="1" customWidth="1"/>
    <col min="7938" max="7938" width="13.6640625" style="1" customWidth="1"/>
    <col min="7939" max="7939" width="44.6640625" style="1" customWidth="1"/>
    <col min="7940" max="7940" width="8.77734375" style="1" customWidth="1"/>
    <col min="7941" max="7942" width="4.88671875" style="1" customWidth="1"/>
    <col min="7943" max="7943" width="4.21875" style="1" customWidth="1"/>
    <col min="7944" max="7944" width="4.109375" style="1" customWidth="1"/>
    <col min="7945" max="7945" width="5.109375" style="1" customWidth="1"/>
    <col min="7946" max="7946" width="11.21875" style="1" customWidth="1"/>
    <col min="7947" max="8192" width="9" style="1"/>
    <col min="8193" max="8193" width="7.44140625" style="1" customWidth="1"/>
    <col min="8194" max="8194" width="13.6640625" style="1" customWidth="1"/>
    <col min="8195" max="8195" width="44.6640625" style="1" customWidth="1"/>
    <col min="8196" max="8196" width="8.77734375" style="1" customWidth="1"/>
    <col min="8197" max="8198" width="4.88671875" style="1" customWidth="1"/>
    <col min="8199" max="8199" width="4.21875" style="1" customWidth="1"/>
    <col min="8200" max="8200" width="4.109375" style="1" customWidth="1"/>
    <col min="8201" max="8201" width="5.109375" style="1" customWidth="1"/>
    <col min="8202" max="8202" width="11.21875" style="1" customWidth="1"/>
    <col min="8203" max="8448" width="9" style="1"/>
    <col min="8449" max="8449" width="7.44140625" style="1" customWidth="1"/>
    <col min="8450" max="8450" width="13.6640625" style="1" customWidth="1"/>
    <col min="8451" max="8451" width="44.6640625" style="1" customWidth="1"/>
    <col min="8452" max="8452" width="8.77734375" style="1" customWidth="1"/>
    <col min="8453" max="8454" width="4.88671875" style="1" customWidth="1"/>
    <col min="8455" max="8455" width="4.21875" style="1" customWidth="1"/>
    <col min="8456" max="8456" width="4.109375" style="1" customWidth="1"/>
    <col min="8457" max="8457" width="5.109375" style="1" customWidth="1"/>
    <col min="8458" max="8458" width="11.21875" style="1" customWidth="1"/>
    <col min="8459" max="8704" width="9" style="1"/>
    <col min="8705" max="8705" width="7.44140625" style="1" customWidth="1"/>
    <col min="8706" max="8706" width="13.6640625" style="1" customWidth="1"/>
    <col min="8707" max="8707" width="44.6640625" style="1" customWidth="1"/>
    <col min="8708" max="8708" width="8.77734375" style="1" customWidth="1"/>
    <col min="8709" max="8710" width="4.88671875" style="1" customWidth="1"/>
    <col min="8711" max="8711" width="4.21875" style="1" customWidth="1"/>
    <col min="8712" max="8712" width="4.109375" style="1" customWidth="1"/>
    <col min="8713" max="8713" width="5.109375" style="1" customWidth="1"/>
    <col min="8714" max="8714" width="11.21875" style="1" customWidth="1"/>
    <col min="8715" max="8960" width="9" style="1"/>
    <col min="8961" max="8961" width="7.44140625" style="1" customWidth="1"/>
    <col min="8962" max="8962" width="13.6640625" style="1" customWidth="1"/>
    <col min="8963" max="8963" width="44.6640625" style="1" customWidth="1"/>
    <col min="8964" max="8964" width="8.77734375" style="1" customWidth="1"/>
    <col min="8965" max="8966" width="4.88671875" style="1" customWidth="1"/>
    <col min="8967" max="8967" width="4.21875" style="1" customWidth="1"/>
    <col min="8968" max="8968" width="4.109375" style="1" customWidth="1"/>
    <col min="8969" max="8969" width="5.109375" style="1" customWidth="1"/>
    <col min="8970" max="8970" width="11.21875" style="1" customWidth="1"/>
    <col min="8971" max="9216" width="9" style="1"/>
    <col min="9217" max="9217" width="7.44140625" style="1" customWidth="1"/>
    <col min="9218" max="9218" width="13.6640625" style="1" customWidth="1"/>
    <col min="9219" max="9219" width="44.6640625" style="1" customWidth="1"/>
    <col min="9220" max="9220" width="8.77734375" style="1" customWidth="1"/>
    <col min="9221" max="9222" width="4.88671875" style="1" customWidth="1"/>
    <col min="9223" max="9223" width="4.21875" style="1" customWidth="1"/>
    <col min="9224" max="9224" width="4.109375" style="1" customWidth="1"/>
    <col min="9225" max="9225" width="5.109375" style="1" customWidth="1"/>
    <col min="9226" max="9226" width="11.21875" style="1" customWidth="1"/>
    <col min="9227" max="9472" width="9" style="1"/>
    <col min="9473" max="9473" width="7.44140625" style="1" customWidth="1"/>
    <col min="9474" max="9474" width="13.6640625" style="1" customWidth="1"/>
    <col min="9475" max="9475" width="44.6640625" style="1" customWidth="1"/>
    <col min="9476" max="9476" width="8.77734375" style="1" customWidth="1"/>
    <col min="9477" max="9478" width="4.88671875" style="1" customWidth="1"/>
    <col min="9479" max="9479" width="4.21875" style="1" customWidth="1"/>
    <col min="9480" max="9480" width="4.109375" style="1" customWidth="1"/>
    <col min="9481" max="9481" width="5.109375" style="1" customWidth="1"/>
    <col min="9482" max="9482" width="11.21875" style="1" customWidth="1"/>
    <col min="9483" max="9728" width="9" style="1"/>
    <col min="9729" max="9729" width="7.44140625" style="1" customWidth="1"/>
    <col min="9730" max="9730" width="13.6640625" style="1" customWidth="1"/>
    <col min="9731" max="9731" width="44.6640625" style="1" customWidth="1"/>
    <col min="9732" max="9732" width="8.77734375" style="1" customWidth="1"/>
    <col min="9733" max="9734" width="4.88671875" style="1" customWidth="1"/>
    <col min="9735" max="9735" width="4.21875" style="1" customWidth="1"/>
    <col min="9736" max="9736" width="4.109375" style="1" customWidth="1"/>
    <col min="9737" max="9737" width="5.109375" style="1" customWidth="1"/>
    <col min="9738" max="9738" width="11.21875" style="1" customWidth="1"/>
    <col min="9739" max="9984" width="9" style="1"/>
    <col min="9985" max="9985" width="7.44140625" style="1" customWidth="1"/>
    <col min="9986" max="9986" width="13.6640625" style="1" customWidth="1"/>
    <col min="9987" max="9987" width="44.6640625" style="1" customWidth="1"/>
    <col min="9988" max="9988" width="8.77734375" style="1" customWidth="1"/>
    <col min="9989" max="9990" width="4.88671875" style="1" customWidth="1"/>
    <col min="9991" max="9991" width="4.21875" style="1" customWidth="1"/>
    <col min="9992" max="9992" width="4.109375" style="1" customWidth="1"/>
    <col min="9993" max="9993" width="5.109375" style="1" customWidth="1"/>
    <col min="9994" max="9994" width="11.21875" style="1" customWidth="1"/>
    <col min="9995" max="10240" width="9" style="1"/>
    <col min="10241" max="10241" width="7.44140625" style="1" customWidth="1"/>
    <col min="10242" max="10242" width="13.6640625" style="1" customWidth="1"/>
    <col min="10243" max="10243" width="44.6640625" style="1" customWidth="1"/>
    <col min="10244" max="10244" width="8.77734375" style="1" customWidth="1"/>
    <col min="10245" max="10246" width="4.88671875" style="1" customWidth="1"/>
    <col min="10247" max="10247" width="4.21875" style="1" customWidth="1"/>
    <col min="10248" max="10248" width="4.109375" style="1" customWidth="1"/>
    <col min="10249" max="10249" width="5.109375" style="1" customWidth="1"/>
    <col min="10250" max="10250" width="11.21875" style="1" customWidth="1"/>
    <col min="10251" max="10496" width="9" style="1"/>
    <col min="10497" max="10497" width="7.44140625" style="1" customWidth="1"/>
    <col min="10498" max="10498" width="13.6640625" style="1" customWidth="1"/>
    <col min="10499" max="10499" width="44.6640625" style="1" customWidth="1"/>
    <col min="10500" max="10500" width="8.77734375" style="1" customWidth="1"/>
    <col min="10501" max="10502" width="4.88671875" style="1" customWidth="1"/>
    <col min="10503" max="10503" width="4.21875" style="1" customWidth="1"/>
    <col min="10504" max="10504" width="4.109375" style="1" customWidth="1"/>
    <col min="10505" max="10505" width="5.109375" style="1" customWidth="1"/>
    <col min="10506" max="10506" width="11.21875" style="1" customWidth="1"/>
    <col min="10507" max="10752" width="9" style="1"/>
    <col min="10753" max="10753" width="7.44140625" style="1" customWidth="1"/>
    <col min="10754" max="10754" width="13.6640625" style="1" customWidth="1"/>
    <col min="10755" max="10755" width="44.6640625" style="1" customWidth="1"/>
    <col min="10756" max="10756" width="8.77734375" style="1" customWidth="1"/>
    <col min="10757" max="10758" width="4.88671875" style="1" customWidth="1"/>
    <col min="10759" max="10759" width="4.21875" style="1" customWidth="1"/>
    <col min="10760" max="10760" width="4.109375" style="1" customWidth="1"/>
    <col min="10761" max="10761" width="5.109375" style="1" customWidth="1"/>
    <col min="10762" max="10762" width="11.21875" style="1" customWidth="1"/>
    <col min="10763" max="11008" width="9" style="1"/>
    <col min="11009" max="11009" width="7.44140625" style="1" customWidth="1"/>
    <col min="11010" max="11010" width="13.6640625" style="1" customWidth="1"/>
    <col min="11011" max="11011" width="44.6640625" style="1" customWidth="1"/>
    <col min="11012" max="11012" width="8.77734375" style="1" customWidth="1"/>
    <col min="11013" max="11014" width="4.88671875" style="1" customWidth="1"/>
    <col min="11015" max="11015" width="4.21875" style="1" customWidth="1"/>
    <col min="11016" max="11016" width="4.109375" style="1" customWidth="1"/>
    <col min="11017" max="11017" width="5.109375" style="1" customWidth="1"/>
    <col min="11018" max="11018" width="11.21875" style="1" customWidth="1"/>
    <col min="11019" max="11264" width="9" style="1"/>
    <col min="11265" max="11265" width="7.44140625" style="1" customWidth="1"/>
    <col min="11266" max="11266" width="13.6640625" style="1" customWidth="1"/>
    <col min="11267" max="11267" width="44.6640625" style="1" customWidth="1"/>
    <col min="11268" max="11268" width="8.77734375" style="1" customWidth="1"/>
    <col min="11269" max="11270" width="4.88671875" style="1" customWidth="1"/>
    <col min="11271" max="11271" width="4.21875" style="1" customWidth="1"/>
    <col min="11272" max="11272" width="4.109375" style="1" customWidth="1"/>
    <col min="11273" max="11273" width="5.109375" style="1" customWidth="1"/>
    <col min="11274" max="11274" width="11.21875" style="1" customWidth="1"/>
    <col min="11275" max="11520" width="9" style="1"/>
    <col min="11521" max="11521" width="7.44140625" style="1" customWidth="1"/>
    <col min="11522" max="11522" width="13.6640625" style="1" customWidth="1"/>
    <col min="11523" max="11523" width="44.6640625" style="1" customWidth="1"/>
    <col min="11524" max="11524" width="8.77734375" style="1" customWidth="1"/>
    <col min="11525" max="11526" width="4.88671875" style="1" customWidth="1"/>
    <col min="11527" max="11527" width="4.21875" style="1" customWidth="1"/>
    <col min="11528" max="11528" width="4.109375" style="1" customWidth="1"/>
    <col min="11529" max="11529" width="5.109375" style="1" customWidth="1"/>
    <col min="11530" max="11530" width="11.21875" style="1" customWidth="1"/>
    <col min="11531" max="11776" width="9" style="1"/>
    <col min="11777" max="11777" width="7.44140625" style="1" customWidth="1"/>
    <col min="11778" max="11778" width="13.6640625" style="1" customWidth="1"/>
    <col min="11779" max="11779" width="44.6640625" style="1" customWidth="1"/>
    <col min="11780" max="11780" width="8.77734375" style="1" customWidth="1"/>
    <col min="11781" max="11782" width="4.88671875" style="1" customWidth="1"/>
    <col min="11783" max="11783" width="4.21875" style="1" customWidth="1"/>
    <col min="11784" max="11784" width="4.109375" style="1" customWidth="1"/>
    <col min="11785" max="11785" width="5.109375" style="1" customWidth="1"/>
    <col min="11786" max="11786" width="11.21875" style="1" customWidth="1"/>
    <col min="11787" max="12032" width="9" style="1"/>
    <col min="12033" max="12033" width="7.44140625" style="1" customWidth="1"/>
    <col min="12034" max="12034" width="13.6640625" style="1" customWidth="1"/>
    <col min="12035" max="12035" width="44.6640625" style="1" customWidth="1"/>
    <col min="12036" max="12036" width="8.77734375" style="1" customWidth="1"/>
    <col min="12037" max="12038" width="4.88671875" style="1" customWidth="1"/>
    <col min="12039" max="12039" width="4.21875" style="1" customWidth="1"/>
    <col min="12040" max="12040" width="4.109375" style="1" customWidth="1"/>
    <col min="12041" max="12041" width="5.109375" style="1" customWidth="1"/>
    <col min="12042" max="12042" width="11.21875" style="1" customWidth="1"/>
    <col min="12043" max="12288" width="9" style="1"/>
    <col min="12289" max="12289" width="7.44140625" style="1" customWidth="1"/>
    <col min="12290" max="12290" width="13.6640625" style="1" customWidth="1"/>
    <col min="12291" max="12291" width="44.6640625" style="1" customWidth="1"/>
    <col min="12292" max="12292" width="8.77734375" style="1" customWidth="1"/>
    <col min="12293" max="12294" width="4.88671875" style="1" customWidth="1"/>
    <col min="12295" max="12295" width="4.21875" style="1" customWidth="1"/>
    <col min="12296" max="12296" width="4.109375" style="1" customWidth="1"/>
    <col min="12297" max="12297" width="5.109375" style="1" customWidth="1"/>
    <col min="12298" max="12298" width="11.21875" style="1" customWidth="1"/>
    <col min="12299" max="12544" width="9" style="1"/>
    <col min="12545" max="12545" width="7.44140625" style="1" customWidth="1"/>
    <col min="12546" max="12546" width="13.6640625" style="1" customWidth="1"/>
    <col min="12547" max="12547" width="44.6640625" style="1" customWidth="1"/>
    <col min="12548" max="12548" width="8.77734375" style="1" customWidth="1"/>
    <col min="12549" max="12550" width="4.88671875" style="1" customWidth="1"/>
    <col min="12551" max="12551" width="4.21875" style="1" customWidth="1"/>
    <col min="12552" max="12552" width="4.109375" style="1" customWidth="1"/>
    <col min="12553" max="12553" width="5.109375" style="1" customWidth="1"/>
    <col min="12554" max="12554" width="11.21875" style="1" customWidth="1"/>
    <col min="12555" max="12800" width="9" style="1"/>
    <col min="12801" max="12801" width="7.44140625" style="1" customWidth="1"/>
    <col min="12802" max="12802" width="13.6640625" style="1" customWidth="1"/>
    <col min="12803" max="12803" width="44.6640625" style="1" customWidth="1"/>
    <col min="12804" max="12804" width="8.77734375" style="1" customWidth="1"/>
    <col min="12805" max="12806" width="4.88671875" style="1" customWidth="1"/>
    <col min="12807" max="12807" width="4.21875" style="1" customWidth="1"/>
    <col min="12808" max="12808" width="4.109375" style="1" customWidth="1"/>
    <col min="12809" max="12809" width="5.109375" style="1" customWidth="1"/>
    <col min="12810" max="12810" width="11.21875" style="1" customWidth="1"/>
    <col min="12811" max="13056" width="9" style="1"/>
    <col min="13057" max="13057" width="7.44140625" style="1" customWidth="1"/>
    <col min="13058" max="13058" width="13.6640625" style="1" customWidth="1"/>
    <col min="13059" max="13059" width="44.6640625" style="1" customWidth="1"/>
    <col min="13060" max="13060" width="8.77734375" style="1" customWidth="1"/>
    <col min="13061" max="13062" width="4.88671875" style="1" customWidth="1"/>
    <col min="13063" max="13063" width="4.21875" style="1" customWidth="1"/>
    <col min="13064" max="13064" width="4.109375" style="1" customWidth="1"/>
    <col min="13065" max="13065" width="5.109375" style="1" customWidth="1"/>
    <col min="13066" max="13066" width="11.21875" style="1" customWidth="1"/>
    <col min="13067" max="13312" width="9" style="1"/>
    <col min="13313" max="13313" width="7.44140625" style="1" customWidth="1"/>
    <col min="13314" max="13314" width="13.6640625" style="1" customWidth="1"/>
    <col min="13315" max="13315" width="44.6640625" style="1" customWidth="1"/>
    <col min="13316" max="13316" width="8.77734375" style="1" customWidth="1"/>
    <col min="13317" max="13318" width="4.88671875" style="1" customWidth="1"/>
    <col min="13319" max="13319" width="4.21875" style="1" customWidth="1"/>
    <col min="13320" max="13320" width="4.109375" style="1" customWidth="1"/>
    <col min="13321" max="13321" width="5.109375" style="1" customWidth="1"/>
    <col min="13322" max="13322" width="11.21875" style="1" customWidth="1"/>
    <col min="13323" max="13568" width="9" style="1"/>
    <col min="13569" max="13569" width="7.44140625" style="1" customWidth="1"/>
    <col min="13570" max="13570" width="13.6640625" style="1" customWidth="1"/>
    <col min="13571" max="13571" width="44.6640625" style="1" customWidth="1"/>
    <col min="13572" max="13572" width="8.77734375" style="1" customWidth="1"/>
    <col min="13573" max="13574" width="4.88671875" style="1" customWidth="1"/>
    <col min="13575" max="13575" width="4.21875" style="1" customWidth="1"/>
    <col min="13576" max="13576" width="4.109375" style="1" customWidth="1"/>
    <col min="13577" max="13577" width="5.109375" style="1" customWidth="1"/>
    <col min="13578" max="13578" width="11.21875" style="1" customWidth="1"/>
    <col min="13579" max="13824" width="9" style="1"/>
    <col min="13825" max="13825" width="7.44140625" style="1" customWidth="1"/>
    <col min="13826" max="13826" width="13.6640625" style="1" customWidth="1"/>
    <col min="13827" max="13827" width="44.6640625" style="1" customWidth="1"/>
    <col min="13828" max="13828" width="8.77734375" style="1" customWidth="1"/>
    <col min="13829" max="13830" width="4.88671875" style="1" customWidth="1"/>
    <col min="13831" max="13831" width="4.21875" style="1" customWidth="1"/>
    <col min="13832" max="13832" width="4.109375" style="1" customWidth="1"/>
    <col min="13833" max="13833" width="5.109375" style="1" customWidth="1"/>
    <col min="13834" max="13834" width="11.21875" style="1" customWidth="1"/>
    <col min="13835" max="14080" width="9" style="1"/>
    <col min="14081" max="14081" width="7.44140625" style="1" customWidth="1"/>
    <col min="14082" max="14082" width="13.6640625" style="1" customWidth="1"/>
    <col min="14083" max="14083" width="44.6640625" style="1" customWidth="1"/>
    <col min="14084" max="14084" width="8.77734375" style="1" customWidth="1"/>
    <col min="14085" max="14086" width="4.88671875" style="1" customWidth="1"/>
    <col min="14087" max="14087" width="4.21875" style="1" customWidth="1"/>
    <col min="14088" max="14088" width="4.109375" style="1" customWidth="1"/>
    <col min="14089" max="14089" width="5.109375" style="1" customWidth="1"/>
    <col min="14090" max="14090" width="11.21875" style="1" customWidth="1"/>
    <col min="14091" max="14336" width="9" style="1"/>
    <col min="14337" max="14337" width="7.44140625" style="1" customWidth="1"/>
    <col min="14338" max="14338" width="13.6640625" style="1" customWidth="1"/>
    <col min="14339" max="14339" width="44.6640625" style="1" customWidth="1"/>
    <col min="14340" max="14340" width="8.77734375" style="1" customWidth="1"/>
    <col min="14341" max="14342" width="4.88671875" style="1" customWidth="1"/>
    <col min="14343" max="14343" width="4.21875" style="1" customWidth="1"/>
    <col min="14344" max="14344" width="4.109375" style="1" customWidth="1"/>
    <col min="14345" max="14345" width="5.109375" style="1" customWidth="1"/>
    <col min="14346" max="14346" width="11.21875" style="1" customWidth="1"/>
    <col min="14347" max="14592" width="9" style="1"/>
    <col min="14593" max="14593" width="7.44140625" style="1" customWidth="1"/>
    <col min="14594" max="14594" width="13.6640625" style="1" customWidth="1"/>
    <col min="14595" max="14595" width="44.6640625" style="1" customWidth="1"/>
    <col min="14596" max="14596" width="8.77734375" style="1" customWidth="1"/>
    <col min="14597" max="14598" width="4.88671875" style="1" customWidth="1"/>
    <col min="14599" max="14599" width="4.21875" style="1" customWidth="1"/>
    <col min="14600" max="14600" width="4.109375" style="1" customWidth="1"/>
    <col min="14601" max="14601" width="5.109375" style="1" customWidth="1"/>
    <col min="14602" max="14602" width="11.21875" style="1" customWidth="1"/>
    <col min="14603" max="14848" width="9" style="1"/>
    <col min="14849" max="14849" width="7.44140625" style="1" customWidth="1"/>
    <col min="14850" max="14850" width="13.6640625" style="1" customWidth="1"/>
    <col min="14851" max="14851" width="44.6640625" style="1" customWidth="1"/>
    <col min="14852" max="14852" width="8.77734375" style="1" customWidth="1"/>
    <col min="14853" max="14854" width="4.88671875" style="1" customWidth="1"/>
    <col min="14855" max="14855" width="4.21875" style="1" customWidth="1"/>
    <col min="14856" max="14856" width="4.109375" style="1" customWidth="1"/>
    <col min="14857" max="14857" width="5.109375" style="1" customWidth="1"/>
    <col min="14858" max="14858" width="11.21875" style="1" customWidth="1"/>
    <col min="14859" max="15104" width="9" style="1"/>
    <col min="15105" max="15105" width="7.44140625" style="1" customWidth="1"/>
    <col min="15106" max="15106" width="13.6640625" style="1" customWidth="1"/>
    <col min="15107" max="15107" width="44.6640625" style="1" customWidth="1"/>
    <col min="15108" max="15108" width="8.77734375" style="1" customWidth="1"/>
    <col min="15109" max="15110" width="4.88671875" style="1" customWidth="1"/>
    <col min="15111" max="15111" width="4.21875" style="1" customWidth="1"/>
    <col min="15112" max="15112" width="4.109375" style="1" customWidth="1"/>
    <col min="15113" max="15113" width="5.109375" style="1" customWidth="1"/>
    <col min="15114" max="15114" width="11.21875" style="1" customWidth="1"/>
    <col min="15115" max="15360" width="9" style="1"/>
    <col min="15361" max="15361" width="7.44140625" style="1" customWidth="1"/>
    <col min="15362" max="15362" width="13.6640625" style="1" customWidth="1"/>
    <col min="15363" max="15363" width="44.6640625" style="1" customWidth="1"/>
    <col min="15364" max="15364" width="8.77734375" style="1" customWidth="1"/>
    <col min="15365" max="15366" width="4.88671875" style="1" customWidth="1"/>
    <col min="15367" max="15367" width="4.21875" style="1" customWidth="1"/>
    <col min="15368" max="15368" width="4.109375" style="1" customWidth="1"/>
    <col min="15369" max="15369" width="5.109375" style="1" customWidth="1"/>
    <col min="15370" max="15370" width="11.21875" style="1" customWidth="1"/>
    <col min="15371" max="15616" width="9" style="1"/>
    <col min="15617" max="15617" width="7.44140625" style="1" customWidth="1"/>
    <col min="15618" max="15618" width="13.6640625" style="1" customWidth="1"/>
    <col min="15619" max="15619" width="44.6640625" style="1" customWidth="1"/>
    <col min="15620" max="15620" width="8.77734375" style="1" customWidth="1"/>
    <col min="15621" max="15622" width="4.88671875" style="1" customWidth="1"/>
    <col min="15623" max="15623" width="4.21875" style="1" customWidth="1"/>
    <col min="15624" max="15624" width="4.109375" style="1" customWidth="1"/>
    <col min="15625" max="15625" width="5.109375" style="1" customWidth="1"/>
    <col min="15626" max="15626" width="11.21875" style="1" customWidth="1"/>
    <col min="15627" max="15872" width="9" style="1"/>
    <col min="15873" max="15873" width="7.44140625" style="1" customWidth="1"/>
    <col min="15874" max="15874" width="13.6640625" style="1" customWidth="1"/>
    <col min="15875" max="15875" width="44.6640625" style="1" customWidth="1"/>
    <col min="15876" max="15876" width="8.77734375" style="1" customWidth="1"/>
    <col min="15877" max="15878" width="4.88671875" style="1" customWidth="1"/>
    <col min="15879" max="15879" width="4.21875" style="1" customWidth="1"/>
    <col min="15880" max="15880" width="4.109375" style="1" customWidth="1"/>
    <col min="15881" max="15881" width="5.109375" style="1" customWidth="1"/>
    <col min="15882" max="15882" width="11.21875" style="1" customWidth="1"/>
    <col min="15883" max="16128" width="9" style="1"/>
    <col min="16129" max="16129" width="7.44140625" style="1" customWidth="1"/>
    <col min="16130" max="16130" width="13.6640625" style="1" customWidth="1"/>
    <col min="16131" max="16131" width="44.6640625" style="1" customWidth="1"/>
    <col min="16132" max="16132" width="8.77734375" style="1" customWidth="1"/>
    <col min="16133" max="16134" width="4.88671875" style="1" customWidth="1"/>
    <col min="16135" max="16135" width="4.21875" style="1" customWidth="1"/>
    <col min="16136" max="16136" width="4.109375" style="1" customWidth="1"/>
    <col min="16137" max="16137" width="5.109375" style="1" customWidth="1"/>
    <col min="16138" max="16138" width="11.21875" style="1" customWidth="1"/>
    <col min="16139" max="16384" width="9" style="1"/>
  </cols>
  <sheetData>
    <row r="1" spans="1:62" ht="17.25" customHeight="1">
      <c r="A1" s="111" t="s">
        <v>752</v>
      </c>
      <c r="B1" s="111"/>
      <c r="C1" s="111"/>
      <c r="D1" s="114" t="s">
        <v>0</v>
      </c>
      <c r="E1" s="114"/>
      <c r="F1" s="114"/>
      <c r="G1" s="114"/>
      <c r="H1" s="114"/>
      <c r="I1" s="114"/>
    </row>
    <row r="2" spans="1:62" ht="32.25" customHeight="1">
      <c r="A2" s="111"/>
      <c r="B2" s="111"/>
      <c r="C2" s="111"/>
      <c r="D2" s="114" t="s">
        <v>1</v>
      </c>
      <c r="E2" s="114"/>
      <c r="F2" s="114"/>
      <c r="G2" s="114"/>
      <c r="H2" s="114"/>
      <c r="I2" s="114"/>
    </row>
    <row r="3" spans="1:62" s="3" customFormat="1" ht="22.5" customHeight="1">
      <c r="A3" s="112" t="s">
        <v>50</v>
      </c>
      <c r="B3" s="113"/>
      <c r="C3" s="113"/>
      <c r="D3" s="113"/>
      <c r="E3" s="113"/>
      <c r="F3" s="113"/>
      <c r="G3" s="113"/>
      <c r="H3" s="113"/>
      <c r="I3" s="1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s="4" customFormat="1" ht="21" customHeight="1" thickBot="1">
      <c r="A4" s="10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5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s="4" customFormat="1" ht="16.5" customHeight="1">
      <c r="A5" s="107">
        <v>42618</v>
      </c>
      <c r="B5" s="22" t="s">
        <v>11</v>
      </c>
      <c r="C5" s="23" t="s">
        <v>287</v>
      </c>
      <c r="D5" s="18" t="s">
        <v>12</v>
      </c>
      <c r="E5" s="19">
        <v>5.3</v>
      </c>
      <c r="F5" s="20">
        <f>E5*2</f>
        <v>10.6</v>
      </c>
      <c r="G5" s="20" t="s">
        <v>47</v>
      </c>
      <c r="H5" s="20">
        <f>E5*15</f>
        <v>79.5</v>
      </c>
      <c r="I5" s="21">
        <f>((F5+H5)*4)</f>
        <v>360.4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s="4" customFormat="1" ht="16.8">
      <c r="A6" s="108"/>
      <c r="B6" s="22" t="s">
        <v>264</v>
      </c>
      <c r="C6" s="23" t="s">
        <v>245</v>
      </c>
      <c r="D6" s="24" t="s">
        <v>14</v>
      </c>
      <c r="E6" s="19">
        <v>2</v>
      </c>
      <c r="F6" s="25">
        <f>E6*7</f>
        <v>14</v>
      </c>
      <c r="G6" s="26">
        <f>E6*5</f>
        <v>10</v>
      </c>
      <c r="H6" s="26" t="s">
        <v>13</v>
      </c>
      <c r="I6" s="27">
        <f>(F6*4)+(G6*9)</f>
        <v>146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s="4" customFormat="1" ht="32.4">
      <c r="A7" s="108"/>
      <c r="B7" s="22" t="s">
        <v>121</v>
      </c>
      <c r="C7" s="23" t="s">
        <v>246</v>
      </c>
      <c r="D7" s="28" t="s">
        <v>15</v>
      </c>
      <c r="E7" s="19">
        <v>1.8</v>
      </c>
      <c r="F7" s="26">
        <f>E7*1</f>
        <v>1.8</v>
      </c>
      <c r="G7" s="26" t="s">
        <v>47</v>
      </c>
      <c r="H7" s="26">
        <f>E7*5</f>
        <v>9</v>
      </c>
      <c r="I7" s="29">
        <f>((F7+H7)*4+6*E7)</f>
        <v>54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s="4" customFormat="1" ht="21" customHeight="1">
      <c r="A8" s="109" t="s">
        <v>61</v>
      </c>
      <c r="B8" s="22" t="s">
        <v>208</v>
      </c>
      <c r="C8" s="23" t="s">
        <v>258</v>
      </c>
      <c r="D8" s="28" t="s">
        <v>16</v>
      </c>
      <c r="E8" s="19"/>
      <c r="F8" s="26" t="s">
        <v>47</v>
      </c>
      <c r="G8" s="26" t="s">
        <v>47</v>
      </c>
      <c r="H8" s="26">
        <f>E8*15</f>
        <v>0</v>
      </c>
      <c r="I8" s="29">
        <f>H8*4</f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 s="4" customFormat="1" ht="32.4">
      <c r="A9" s="109"/>
      <c r="B9" s="22" t="s">
        <v>71</v>
      </c>
      <c r="C9" s="23" t="s">
        <v>244</v>
      </c>
      <c r="D9" s="28" t="s">
        <v>17</v>
      </c>
      <c r="E9" s="19">
        <v>3</v>
      </c>
      <c r="F9" s="26" t="s">
        <v>47</v>
      </c>
      <c r="G9" s="26">
        <f>E9*5</f>
        <v>15</v>
      </c>
      <c r="H9" s="26" t="s">
        <v>13</v>
      </c>
      <c r="I9" s="29">
        <f>G9*9</f>
        <v>135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s="4" customFormat="1" ht="17.399999999999999" thickBot="1">
      <c r="A10" s="110"/>
      <c r="B10" s="30"/>
      <c r="C10" s="31"/>
      <c r="D10" s="32" t="s">
        <v>18</v>
      </c>
      <c r="E10" s="33"/>
      <c r="F10" s="33">
        <f>F5+F6+F7</f>
        <v>26.400000000000002</v>
      </c>
      <c r="G10" s="34">
        <f>G6+G9</f>
        <v>25</v>
      </c>
      <c r="H10" s="34">
        <f>H5+H7+H8</f>
        <v>88.5</v>
      </c>
      <c r="I10" s="35">
        <f>I5+I6+I7+I8+I9</f>
        <v>695.4</v>
      </c>
      <c r="J10" s="2"/>
      <c r="K10" s="7">
        <f>F10*4/I10</f>
        <v>0.15185504745470235</v>
      </c>
      <c r="L10" s="7">
        <f>G10*9/I10</f>
        <v>0.32355478861087145</v>
      </c>
      <c r="M10" s="7">
        <f>H10*4/I10</f>
        <v>0.50905953408110438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ht="21" customHeight="1" thickBot="1">
      <c r="A11" s="10" t="s">
        <v>2</v>
      </c>
      <c r="B11" s="36" t="s">
        <v>3</v>
      </c>
      <c r="C11" s="37" t="s">
        <v>4</v>
      </c>
      <c r="D11" s="38" t="s">
        <v>5</v>
      </c>
      <c r="E11" s="39" t="s">
        <v>6</v>
      </c>
      <c r="F11" s="39" t="s">
        <v>7</v>
      </c>
      <c r="G11" s="39" t="s">
        <v>8</v>
      </c>
      <c r="H11" s="39" t="s">
        <v>9</v>
      </c>
      <c r="I11" s="40" t="s">
        <v>10</v>
      </c>
    </row>
    <row r="12" spans="1:62" ht="16.5" customHeight="1">
      <c r="A12" s="107">
        <f>A5+1</f>
        <v>42619</v>
      </c>
      <c r="B12" s="22" t="s">
        <v>59</v>
      </c>
      <c r="C12" s="23" t="s">
        <v>294</v>
      </c>
      <c r="D12" s="18" t="s">
        <v>12</v>
      </c>
      <c r="E12" s="19">
        <v>5.8</v>
      </c>
      <c r="F12" s="20">
        <f>E12*2</f>
        <v>11.6</v>
      </c>
      <c r="G12" s="20" t="s">
        <v>47</v>
      </c>
      <c r="H12" s="20">
        <f>E12*15</f>
        <v>87</v>
      </c>
      <c r="I12" s="21">
        <f>((F12+H12)*4)</f>
        <v>394.4</v>
      </c>
    </row>
    <row r="13" spans="1:62">
      <c r="A13" s="108"/>
      <c r="B13" s="22" t="s">
        <v>118</v>
      </c>
      <c r="C13" s="23" t="s">
        <v>296</v>
      </c>
      <c r="D13" s="24" t="s">
        <v>14</v>
      </c>
      <c r="E13" s="19">
        <v>2</v>
      </c>
      <c r="F13" s="25">
        <f>E13*7</f>
        <v>14</v>
      </c>
      <c r="G13" s="26">
        <f>E13*5</f>
        <v>10</v>
      </c>
      <c r="H13" s="26" t="s">
        <v>13</v>
      </c>
      <c r="I13" s="27">
        <f>(F13*4)+(G13*9)</f>
        <v>146</v>
      </c>
    </row>
    <row r="14" spans="1:62" ht="32.4">
      <c r="A14" s="108"/>
      <c r="B14" s="22" t="s">
        <v>122</v>
      </c>
      <c r="C14" s="23" t="s">
        <v>247</v>
      </c>
      <c r="D14" s="28" t="s">
        <v>15</v>
      </c>
      <c r="E14" s="19">
        <v>1.6</v>
      </c>
      <c r="F14" s="26">
        <f>E14*1</f>
        <v>1.6</v>
      </c>
      <c r="G14" s="26" t="s">
        <v>47</v>
      </c>
      <c r="H14" s="26">
        <f>E14*5</f>
        <v>8</v>
      </c>
      <c r="I14" s="29">
        <f>((F14+H14)*4+6*E14)</f>
        <v>48</v>
      </c>
    </row>
    <row r="15" spans="1:62">
      <c r="A15" s="109" t="s">
        <v>62</v>
      </c>
      <c r="B15" s="22" t="s">
        <v>56</v>
      </c>
      <c r="C15" s="23" t="s">
        <v>259</v>
      </c>
      <c r="D15" s="28" t="s">
        <v>16</v>
      </c>
      <c r="E15" s="19">
        <v>1</v>
      </c>
      <c r="F15" s="26" t="s">
        <v>47</v>
      </c>
      <c r="G15" s="26" t="s">
        <v>47</v>
      </c>
      <c r="H15" s="26">
        <f>E15*15</f>
        <v>15</v>
      </c>
      <c r="I15" s="29">
        <f>H15*4</f>
        <v>60</v>
      </c>
    </row>
    <row r="16" spans="1:62" ht="34.5" customHeight="1">
      <c r="A16" s="109"/>
      <c r="B16" s="22" t="s">
        <v>87</v>
      </c>
      <c r="C16" s="23" t="s">
        <v>248</v>
      </c>
      <c r="D16" s="28" t="s">
        <v>17</v>
      </c>
      <c r="E16" s="19">
        <v>2.7</v>
      </c>
      <c r="F16" s="26" t="s">
        <v>47</v>
      </c>
      <c r="G16" s="26">
        <f>E16*5</f>
        <v>13.5</v>
      </c>
      <c r="H16" s="26" t="s">
        <v>13</v>
      </c>
      <c r="I16" s="29">
        <f>G16*9</f>
        <v>121.5</v>
      </c>
    </row>
    <row r="17" spans="1:13" ht="16.5" customHeight="1" thickBot="1">
      <c r="A17" s="110"/>
      <c r="B17" s="30" t="s">
        <v>48</v>
      </c>
      <c r="C17" s="31" t="s">
        <v>57</v>
      </c>
      <c r="D17" s="32" t="s">
        <v>18</v>
      </c>
      <c r="E17" s="33"/>
      <c r="F17" s="33">
        <f>F12+F13+F14</f>
        <v>27.200000000000003</v>
      </c>
      <c r="G17" s="34">
        <f>G13+G16</f>
        <v>23.5</v>
      </c>
      <c r="H17" s="34">
        <f>H12+H14+H15</f>
        <v>110</v>
      </c>
      <c r="I17" s="35">
        <f>I12+I13+I14+I15+I16</f>
        <v>769.9</v>
      </c>
      <c r="K17" s="7">
        <f>F17*4/I17</f>
        <v>0.14131705416287832</v>
      </c>
      <c r="L17" s="7">
        <f>G17*9/I17</f>
        <v>0.27471100142875698</v>
      </c>
      <c r="M17" s="7">
        <f>H17*4/I17</f>
        <v>0.57150279257046366</v>
      </c>
    </row>
    <row r="18" spans="1:13" ht="21" customHeight="1" thickBot="1">
      <c r="A18" s="10" t="s">
        <v>2</v>
      </c>
      <c r="B18" s="36" t="s">
        <v>3</v>
      </c>
      <c r="C18" s="37" t="s">
        <v>4</v>
      </c>
      <c r="D18" s="38" t="s">
        <v>5</v>
      </c>
      <c r="E18" s="39" t="s">
        <v>6</v>
      </c>
      <c r="F18" s="39" t="s">
        <v>7</v>
      </c>
      <c r="G18" s="39" t="s">
        <v>8</v>
      </c>
      <c r="H18" s="39" t="s">
        <v>9</v>
      </c>
      <c r="I18" s="40" t="s">
        <v>10</v>
      </c>
    </row>
    <row r="19" spans="1:13" ht="32.4">
      <c r="A19" s="107">
        <f>A12+1</f>
        <v>42620</v>
      </c>
      <c r="B19" s="22" t="s">
        <v>68</v>
      </c>
      <c r="C19" s="23" t="s">
        <v>298</v>
      </c>
      <c r="D19" s="18" t="s">
        <v>12</v>
      </c>
      <c r="E19" s="19">
        <v>5.5</v>
      </c>
      <c r="F19" s="20">
        <f>E19*2</f>
        <v>11</v>
      </c>
      <c r="G19" s="20" t="s">
        <v>47</v>
      </c>
      <c r="H19" s="20">
        <f>E19*15</f>
        <v>82.5</v>
      </c>
      <c r="I19" s="21">
        <f>((F19+H19)*4)</f>
        <v>374</v>
      </c>
    </row>
    <row r="20" spans="1:13" ht="32.4">
      <c r="A20" s="108"/>
      <c r="B20" s="22" t="s">
        <v>119</v>
      </c>
      <c r="C20" s="23" t="s">
        <v>214</v>
      </c>
      <c r="D20" s="24" t="s">
        <v>14</v>
      </c>
      <c r="E20" s="19">
        <v>2.4</v>
      </c>
      <c r="F20" s="25">
        <f>E20*7</f>
        <v>16.8</v>
      </c>
      <c r="G20" s="26">
        <f>E20*5</f>
        <v>12</v>
      </c>
      <c r="H20" s="26" t="s">
        <v>13</v>
      </c>
      <c r="I20" s="27">
        <f>(F20*4)+(G20*9)</f>
        <v>175.2</v>
      </c>
    </row>
    <row r="21" spans="1:13" ht="32.4">
      <c r="A21" s="108"/>
      <c r="B21" s="22" t="s">
        <v>69</v>
      </c>
      <c r="C21" s="23" t="s">
        <v>249</v>
      </c>
      <c r="D21" s="28" t="s">
        <v>15</v>
      </c>
      <c r="E21" s="19">
        <v>1.7</v>
      </c>
      <c r="F21" s="26">
        <f>E21*1</f>
        <v>1.7</v>
      </c>
      <c r="G21" s="26" t="s">
        <v>47</v>
      </c>
      <c r="H21" s="26">
        <f>E21*5</f>
        <v>8.5</v>
      </c>
      <c r="I21" s="29">
        <f>((F21+H21)*4+6*E21)</f>
        <v>51</v>
      </c>
    </row>
    <row r="22" spans="1:13" ht="21" customHeight="1">
      <c r="A22" s="109" t="s">
        <v>63</v>
      </c>
      <c r="B22" s="22" t="s">
        <v>86</v>
      </c>
      <c r="C22" s="23" t="s">
        <v>260</v>
      </c>
      <c r="D22" s="28" t="s">
        <v>16</v>
      </c>
      <c r="E22" s="19">
        <v>1</v>
      </c>
      <c r="F22" s="26" t="s">
        <v>47</v>
      </c>
      <c r="G22" s="26" t="s">
        <v>47</v>
      </c>
      <c r="H22" s="26">
        <f>E22*15</f>
        <v>15</v>
      </c>
      <c r="I22" s="29">
        <f>H22*4</f>
        <v>60</v>
      </c>
    </row>
    <row r="23" spans="1:13">
      <c r="A23" s="109"/>
      <c r="B23" s="22" t="s">
        <v>77</v>
      </c>
      <c r="C23" s="23" t="s">
        <v>297</v>
      </c>
      <c r="D23" s="28" t="s">
        <v>17</v>
      </c>
      <c r="E23" s="19">
        <v>2.8</v>
      </c>
      <c r="F23" s="26" t="s">
        <v>47</v>
      </c>
      <c r="G23" s="26">
        <f>E23*5</f>
        <v>14</v>
      </c>
      <c r="H23" s="26" t="s">
        <v>13</v>
      </c>
      <c r="I23" s="29">
        <f>G23*9</f>
        <v>126</v>
      </c>
    </row>
    <row r="24" spans="1:13" ht="16.5" customHeight="1" thickBot="1">
      <c r="A24" s="110"/>
      <c r="B24" s="30" t="s">
        <v>48</v>
      </c>
      <c r="C24" s="31" t="s">
        <v>57</v>
      </c>
      <c r="D24" s="32" t="s">
        <v>18</v>
      </c>
      <c r="E24" s="33"/>
      <c r="F24" s="33">
        <f>F19+F20+F21</f>
        <v>29.5</v>
      </c>
      <c r="G24" s="34">
        <f>G20+G23</f>
        <v>26</v>
      </c>
      <c r="H24" s="34">
        <f>H19+H21+H22</f>
        <v>106</v>
      </c>
      <c r="I24" s="35">
        <f>I19+I20+I21+I22+I23</f>
        <v>786.2</v>
      </c>
      <c r="K24" s="7">
        <f>F24*4/I24</f>
        <v>0.15008903586873568</v>
      </c>
      <c r="L24" s="7">
        <f>G24*9/I24</f>
        <v>0.29763418977359452</v>
      </c>
      <c r="M24" s="7">
        <f>H24*4/I24</f>
        <v>0.53930297634189772</v>
      </c>
    </row>
    <row r="25" spans="1:13" ht="21" customHeight="1" thickBot="1">
      <c r="A25" s="10" t="s">
        <v>2</v>
      </c>
      <c r="B25" s="36" t="s">
        <v>3</v>
      </c>
      <c r="C25" s="37" t="s">
        <v>4</v>
      </c>
      <c r="D25" s="38" t="s">
        <v>5</v>
      </c>
      <c r="E25" s="39" t="s">
        <v>6</v>
      </c>
      <c r="F25" s="39" t="s">
        <v>7</v>
      </c>
      <c r="G25" s="39" t="s">
        <v>8</v>
      </c>
      <c r="H25" s="39" t="s">
        <v>9</v>
      </c>
      <c r="I25" s="40" t="s">
        <v>10</v>
      </c>
    </row>
    <row r="26" spans="1:13" ht="21" customHeight="1">
      <c r="A26" s="107">
        <f>A19+1</f>
        <v>42621</v>
      </c>
      <c r="B26" s="16" t="s">
        <v>43</v>
      </c>
      <c r="C26" s="17" t="s">
        <v>292</v>
      </c>
      <c r="D26" s="18" t="s">
        <v>12</v>
      </c>
      <c r="E26" s="19">
        <v>5.5</v>
      </c>
      <c r="F26" s="20">
        <f>E26*2</f>
        <v>11</v>
      </c>
      <c r="G26" s="20" t="s">
        <v>47</v>
      </c>
      <c r="H26" s="20">
        <f>E26*15</f>
        <v>82.5</v>
      </c>
      <c r="I26" s="21">
        <f>((F26+H26)*4)</f>
        <v>374</v>
      </c>
    </row>
    <row r="27" spans="1:13" ht="33.75" customHeight="1">
      <c r="A27" s="108"/>
      <c r="B27" s="22" t="s">
        <v>211</v>
      </c>
      <c r="C27" s="23" t="s">
        <v>250</v>
      </c>
      <c r="D27" s="24" t="s">
        <v>14</v>
      </c>
      <c r="E27" s="19">
        <v>2.2000000000000002</v>
      </c>
      <c r="F27" s="25">
        <f>E27*7</f>
        <v>15.400000000000002</v>
      </c>
      <c r="G27" s="26">
        <f>E27*5</f>
        <v>11</v>
      </c>
      <c r="H27" s="26" t="s">
        <v>13</v>
      </c>
      <c r="I27" s="27">
        <f>(F27*4)+(G27*9)</f>
        <v>160.60000000000002</v>
      </c>
    </row>
    <row r="28" spans="1:13" ht="32.25" customHeight="1">
      <c r="A28" s="108"/>
      <c r="B28" s="22" t="s">
        <v>67</v>
      </c>
      <c r="C28" s="23" t="s">
        <v>299</v>
      </c>
      <c r="D28" s="28" t="s">
        <v>15</v>
      </c>
      <c r="E28" s="19">
        <v>1.2</v>
      </c>
      <c r="F28" s="26">
        <f>E28*1</f>
        <v>1.2</v>
      </c>
      <c r="G28" s="26" t="s">
        <v>47</v>
      </c>
      <c r="H28" s="26">
        <f>E28*5</f>
        <v>6</v>
      </c>
      <c r="I28" s="29">
        <f>((F28+H28)*4+6*E28)</f>
        <v>36</v>
      </c>
    </row>
    <row r="29" spans="1:13" ht="21" customHeight="1">
      <c r="A29" s="109" t="s">
        <v>60</v>
      </c>
      <c r="B29" s="22" t="s">
        <v>212</v>
      </c>
      <c r="C29" s="23" t="s">
        <v>261</v>
      </c>
      <c r="D29" s="28" t="s">
        <v>16</v>
      </c>
      <c r="E29" s="19">
        <v>1</v>
      </c>
      <c r="F29" s="26" t="s">
        <v>47</v>
      </c>
      <c r="G29" s="26" t="s">
        <v>47</v>
      </c>
      <c r="H29" s="26">
        <f>E29*15</f>
        <v>15</v>
      </c>
      <c r="I29" s="29">
        <f>H29*4</f>
        <v>60</v>
      </c>
    </row>
    <row r="30" spans="1:13">
      <c r="A30" s="109"/>
      <c r="B30" s="22" t="s">
        <v>213</v>
      </c>
      <c r="C30" s="23" t="s">
        <v>215</v>
      </c>
      <c r="D30" s="28" t="s">
        <v>17</v>
      </c>
      <c r="E30" s="19">
        <v>2.9</v>
      </c>
      <c r="F30" s="26" t="s">
        <v>47</v>
      </c>
      <c r="G30" s="26">
        <f>E30*5</f>
        <v>14.5</v>
      </c>
      <c r="H30" s="26" t="s">
        <v>13</v>
      </c>
      <c r="I30" s="29">
        <f>G30*9</f>
        <v>130.5</v>
      </c>
    </row>
    <row r="31" spans="1:13" ht="17.25" customHeight="1" thickBot="1">
      <c r="A31" s="110"/>
      <c r="B31" s="30" t="s">
        <v>48</v>
      </c>
      <c r="C31" s="31" t="s">
        <v>57</v>
      </c>
      <c r="D31" s="32" t="s">
        <v>18</v>
      </c>
      <c r="E31" s="33"/>
      <c r="F31" s="33">
        <f>F26+F27+F28</f>
        <v>27.6</v>
      </c>
      <c r="G31" s="34">
        <f>G27+G30</f>
        <v>25.5</v>
      </c>
      <c r="H31" s="34">
        <f>H26+H28+H29</f>
        <v>103.5</v>
      </c>
      <c r="I31" s="35">
        <f>I26+I27+I28+I29+I30</f>
        <v>761.1</v>
      </c>
      <c r="K31" s="7">
        <f>F31*4/I31</f>
        <v>0.14505321245565628</v>
      </c>
      <c r="L31" s="7">
        <f>G31*9/I31</f>
        <v>0.30153724871895937</v>
      </c>
      <c r="M31" s="7">
        <f>H31*4/I31</f>
        <v>0.5439495467087111</v>
      </c>
    </row>
    <row r="32" spans="1:13" ht="21" customHeight="1" thickBot="1">
      <c r="A32" s="10" t="s">
        <v>2</v>
      </c>
      <c r="B32" s="36" t="s">
        <v>3</v>
      </c>
      <c r="C32" s="37" t="s">
        <v>4</v>
      </c>
      <c r="D32" s="38" t="s">
        <v>5</v>
      </c>
      <c r="E32" s="39" t="s">
        <v>6</v>
      </c>
      <c r="F32" s="39" t="s">
        <v>7</v>
      </c>
      <c r="G32" s="39" t="s">
        <v>8</v>
      </c>
      <c r="H32" s="39" t="s">
        <v>9</v>
      </c>
      <c r="I32" s="40" t="s">
        <v>10</v>
      </c>
    </row>
    <row r="33" spans="1:13" ht="16.5" customHeight="1">
      <c r="A33" s="107">
        <f>A26+1</f>
        <v>42622</v>
      </c>
      <c r="B33" s="22" t="s">
        <v>116</v>
      </c>
      <c r="C33" s="23" t="s">
        <v>300</v>
      </c>
      <c r="D33" s="18" t="s">
        <v>12</v>
      </c>
      <c r="E33" s="19">
        <v>5.6</v>
      </c>
      <c r="F33" s="20">
        <f>E33*2</f>
        <v>11.2</v>
      </c>
      <c r="G33" s="20" t="s">
        <v>47</v>
      </c>
      <c r="H33" s="20">
        <f>E33*15</f>
        <v>84</v>
      </c>
      <c r="I33" s="21">
        <f>((F33+H33)*4)</f>
        <v>380.8</v>
      </c>
    </row>
    <row r="34" spans="1:13">
      <c r="A34" s="108"/>
      <c r="B34" s="22" t="s">
        <v>120</v>
      </c>
      <c r="C34" s="23" t="s">
        <v>265</v>
      </c>
      <c r="D34" s="24" t="s">
        <v>14</v>
      </c>
      <c r="E34" s="19">
        <v>2.5</v>
      </c>
      <c r="F34" s="25">
        <f>E34*7</f>
        <v>17.5</v>
      </c>
      <c r="G34" s="26">
        <f>E34*5</f>
        <v>12.5</v>
      </c>
      <c r="H34" s="26" t="s">
        <v>13</v>
      </c>
      <c r="I34" s="27">
        <f>(F34*4)+(G34*9)</f>
        <v>182.5</v>
      </c>
    </row>
    <row r="35" spans="1:13" ht="33.75" customHeight="1">
      <c r="A35" s="108"/>
      <c r="B35" s="22" t="s">
        <v>78</v>
      </c>
      <c r="C35" s="23" t="s">
        <v>216</v>
      </c>
      <c r="D35" s="28" t="s">
        <v>15</v>
      </c>
      <c r="E35" s="19">
        <v>1.5</v>
      </c>
      <c r="F35" s="26">
        <f>E35*1</f>
        <v>1.5</v>
      </c>
      <c r="G35" s="26" t="s">
        <v>47</v>
      </c>
      <c r="H35" s="26">
        <f>E35*5</f>
        <v>7.5</v>
      </c>
      <c r="I35" s="29">
        <f>((F35+H35)*4+6*E35)</f>
        <v>45</v>
      </c>
    </row>
    <row r="36" spans="1:13" ht="21" customHeight="1">
      <c r="A36" s="109" t="s">
        <v>64</v>
      </c>
      <c r="B36" s="22" t="s">
        <v>75</v>
      </c>
      <c r="C36" s="23" t="s">
        <v>262</v>
      </c>
      <c r="D36" s="28" t="s">
        <v>16</v>
      </c>
      <c r="E36" s="19"/>
      <c r="F36" s="26" t="s">
        <v>47</v>
      </c>
      <c r="G36" s="26" t="s">
        <v>47</v>
      </c>
      <c r="H36" s="26">
        <f>E36*15</f>
        <v>0</v>
      </c>
      <c r="I36" s="29">
        <f>H36*4</f>
        <v>0</v>
      </c>
    </row>
    <row r="37" spans="1:13">
      <c r="A37" s="109"/>
      <c r="B37" s="22" t="s">
        <v>127</v>
      </c>
      <c r="C37" s="23" t="s">
        <v>217</v>
      </c>
      <c r="D37" s="28" t="s">
        <v>17</v>
      </c>
      <c r="E37" s="19">
        <v>3</v>
      </c>
      <c r="F37" s="26" t="s">
        <v>47</v>
      </c>
      <c r="G37" s="26">
        <f>E37*5</f>
        <v>15</v>
      </c>
      <c r="H37" s="26" t="s">
        <v>13</v>
      </c>
      <c r="I37" s="29">
        <f>G37*9</f>
        <v>135</v>
      </c>
    </row>
    <row r="38" spans="1:13" ht="21" customHeight="1" thickBot="1">
      <c r="A38" s="110"/>
      <c r="B38" s="30"/>
      <c r="C38" s="31"/>
      <c r="D38" s="32" t="s">
        <v>18</v>
      </c>
      <c r="E38" s="33"/>
      <c r="F38" s="33">
        <f>F33+F34+F35</f>
        <v>30.2</v>
      </c>
      <c r="G38" s="34">
        <f>G34+G37</f>
        <v>27.5</v>
      </c>
      <c r="H38" s="34">
        <f>H33+H35+H36</f>
        <v>91.5</v>
      </c>
      <c r="I38" s="35">
        <f>I33+I34+I35+I36+I37</f>
        <v>743.3</v>
      </c>
      <c r="K38" s="7">
        <f>F38*4/I38</f>
        <v>0.1625184985873806</v>
      </c>
      <c r="L38" s="7">
        <f>G38*9/I38</f>
        <v>0.33297457285080051</v>
      </c>
      <c r="M38" s="7">
        <f>H38*4/I38</f>
        <v>0.49239876227633528</v>
      </c>
    </row>
    <row r="39" spans="1:13" ht="18" thickBot="1">
      <c r="A39" s="10" t="s">
        <v>2</v>
      </c>
      <c r="B39" s="36" t="s">
        <v>3</v>
      </c>
      <c r="C39" s="37" t="s">
        <v>4</v>
      </c>
      <c r="D39" s="38" t="s">
        <v>5</v>
      </c>
      <c r="E39" s="39" t="s">
        <v>6</v>
      </c>
      <c r="F39" s="39" t="s">
        <v>7</v>
      </c>
      <c r="G39" s="39" t="s">
        <v>8</v>
      </c>
      <c r="H39" s="39" t="s">
        <v>9</v>
      </c>
      <c r="I39" s="40" t="s">
        <v>10</v>
      </c>
    </row>
    <row r="40" spans="1:13">
      <c r="A40" s="107">
        <f>A33+1</f>
        <v>42623</v>
      </c>
      <c r="B40" s="22" t="s">
        <v>58</v>
      </c>
      <c r="C40" s="23" t="s">
        <v>301</v>
      </c>
      <c r="D40" s="18" t="s">
        <v>12</v>
      </c>
      <c r="E40" s="19">
        <v>5.7</v>
      </c>
      <c r="F40" s="20">
        <f>E40*2</f>
        <v>11.4</v>
      </c>
      <c r="G40" s="20" t="s">
        <v>47</v>
      </c>
      <c r="H40" s="20">
        <f>E40*15</f>
        <v>85.5</v>
      </c>
      <c r="I40" s="21">
        <f>((F40+H40)*4)</f>
        <v>387.6</v>
      </c>
    </row>
    <row r="41" spans="1:13" ht="32.4">
      <c r="A41" s="108"/>
      <c r="B41" s="22" t="s">
        <v>196</v>
      </c>
      <c r="C41" s="23" t="s">
        <v>302</v>
      </c>
      <c r="D41" s="24" t="s">
        <v>14</v>
      </c>
      <c r="E41" s="19">
        <v>2.5</v>
      </c>
      <c r="F41" s="25">
        <f>E41*7</f>
        <v>17.5</v>
      </c>
      <c r="G41" s="26">
        <f>E41*5</f>
        <v>12.5</v>
      </c>
      <c r="H41" s="26" t="s">
        <v>13</v>
      </c>
      <c r="I41" s="27">
        <f>(F41*4)+(G41*9)</f>
        <v>182.5</v>
      </c>
    </row>
    <row r="42" spans="1:13" ht="32.4">
      <c r="A42" s="108"/>
      <c r="B42" s="22" t="s">
        <v>76</v>
      </c>
      <c r="C42" s="23" t="s">
        <v>252</v>
      </c>
      <c r="D42" s="28" t="s">
        <v>15</v>
      </c>
      <c r="E42" s="19">
        <v>1.5</v>
      </c>
      <c r="F42" s="26">
        <f>E42*1</f>
        <v>1.5</v>
      </c>
      <c r="G42" s="26" t="s">
        <v>47</v>
      </c>
      <c r="H42" s="26">
        <f>E42*5</f>
        <v>7.5</v>
      </c>
      <c r="I42" s="29">
        <f>((F42+H42)*4+6*E42)</f>
        <v>45</v>
      </c>
    </row>
    <row r="43" spans="1:13" ht="32.4">
      <c r="A43" s="109" t="s">
        <v>203</v>
      </c>
      <c r="B43" s="22" t="s">
        <v>199</v>
      </c>
      <c r="C43" s="23" t="s">
        <v>251</v>
      </c>
      <c r="D43" s="28" t="s">
        <v>16</v>
      </c>
      <c r="E43" s="19"/>
      <c r="F43" s="26" t="s">
        <v>47</v>
      </c>
      <c r="G43" s="26" t="s">
        <v>47</v>
      </c>
      <c r="H43" s="26">
        <f>E43*15</f>
        <v>0</v>
      </c>
      <c r="I43" s="29">
        <f>H43*4</f>
        <v>0</v>
      </c>
    </row>
    <row r="44" spans="1:13" ht="32.4">
      <c r="A44" s="109"/>
      <c r="B44" s="22" t="s">
        <v>201</v>
      </c>
      <c r="C44" s="23" t="s">
        <v>253</v>
      </c>
      <c r="D44" s="28" t="s">
        <v>17</v>
      </c>
      <c r="E44" s="19">
        <v>2.8</v>
      </c>
      <c r="F44" s="26" t="s">
        <v>47</v>
      </c>
      <c r="G44" s="26">
        <f>E44*5</f>
        <v>14</v>
      </c>
      <c r="H44" s="26" t="s">
        <v>13</v>
      </c>
      <c r="I44" s="29">
        <f>G44*9</f>
        <v>126</v>
      </c>
    </row>
    <row r="45" spans="1:13" ht="16.8" thickBot="1">
      <c r="A45" s="110"/>
      <c r="B45" s="30"/>
      <c r="C45" s="31"/>
      <c r="D45" s="32" t="s">
        <v>18</v>
      </c>
      <c r="E45" s="33"/>
      <c r="F45" s="33">
        <f>F40+F41+F42</f>
        <v>30.4</v>
      </c>
      <c r="G45" s="34">
        <f>G41+G44</f>
        <v>26.5</v>
      </c>
      <c r="H45" s="34">
        <f>H40+H42+H43</f>
        <v>93</v>
      </c>
      <c r="I45" s="35">
        <f>I40+I41+I42+I43+I44</f>
        <v>741.1</v>
      </c>
    </row>
    <row r="46" spans="1:13">
      <c r="A46" s="41" t="s">
        <v>44</v>
      </c>
      <c r="B46" s="42"/>
      <c r="C46" s="43" t="s">
        <v>45</v>
      </c>
      <c r="D46" s="43" t="s">
        <v>46</v>
      </c>
      <c r="E46" s="43"/>
      <c r="F46" s="43"/>
      <c r="G46" s="42"/>
      <c r="H46" s="42"/>
      <c r="I46" s="42"/>
    </row>
  </sheetData>
  <mergeCells count="16">
    <mergeCell ref="A40:A42"/>
    <mergeCell ref="A43:A45"/>
    <mergeCell ref="A8:A10"/>
    <mergeCell ref="A1:C2"/>
    <mergeCell ref="D1:I1"/>
    <mergeCell ref="D2:I2"/>
    <mergeCell ref="A3:I3"/>
    <mergeCell ref="A5:A7"/>
    <mergeCell ref="A33:A35"/>
    <mergeCell ref="A36:A38"/>
    <mergeCell ref="A12:A14"/>
    <mergeCell ref="A15:A17"/>
    <mergeCell ref="A19:A21"/>
    <mergeCell ref="A22:A24"/>
    <mergeCell ref="A26:A28"/>
    <mergeCell ref="A29:A31"/>
  </mergeCells>
  <phoneticPr fontId="1" type="noConversion"/>
  <printOptions horizontalCentered="1"/>
  <pageMargins left="0.27559055118110237" right="0" top="0.39370078740157483" bottom="0.19685039370078741" header="0.51181102362204722" footer="0.51181102362204722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2"/>
  <sheetViews>
    <sheetView topLeftCell="A10" zoomScale="98" zoomScaleNormal="98" workbookViewId="0">
      <selection activeCell="C18" sqref="C18"/>
    </sheetView>
  </sheetViews>
  <sheetFormatPr defaultRowHeight="16.2"/>
  <cols>
    <col min="1" max="1" width="6.33203125" style="5" customWidth="1"/>
    <col min="2" max="2" width="13.6640625" style="1" customWidth="1"/>
    <col min="3" max="3" width="45.33203125" style="1" customWidth="1"/>
    <col min="4" max="4" width="7.6640625" style="5" customWidth="1"/>
    <col min="5" max="6" width="4.88671875" style="5" customWidth="1"/>
    <col min="7" max="7" width="4.21875" style="5" customWidth="1"/>
    <col min="8" max="8" width="4.109375" style="5" customWidth="1"/>
    <col min="9" max="9" width="5.109375" style="5" customWidth="1"/>
    <col min="10" max="10" width="11.21875" style="1" customWidth="1"/>
    <col min="11" max="12" width="0" style="1" hidden="1" customWidth="1"/>
    <col min="13" max="13" width="12.6640625" style="1" hidden="1" customWidth="1"/>
    <col min="14" max="256" width="9" style="1"/>
    <col min="257" max="257" width="7.44140625" style="1" customWidth="1"/>
    <col min="258" max="258" width="13.6640625" style="1" customWidth="1"/>
    <col min="259" max="259" width="44.6640625" style="1" customWidth="1"/>
    <col min="260" max="260" width="8.77734375" style="1" customWidth="1"/>
    <col min="261" max="262" width="4.88671875" style="1" customWidth="1"/>
    <col min="263" max="263" width="4.21875" style="1" customWidth="1"/>
    <col min="264" max="264" width="4.109375" style="1" customWidth="1"/>
    <col min="265" max="265" width="5.109375" style="1" customWidth="1"/>
    <col min="266" max="266" width="11.21875" style="1" customWidth="1"/>
    <col min="267" max="512" width="9" style="1"/>
    <col min="513" max="513" width="7.44140625" style="1" customWidth="1"/>
    <col min="514" max="514" width="13.6640625" style="1" customWidth="1"/>
    <col min="515" max="515" width="44.6640625" style="1" customWidth="1"/>
    <col min="516" max="516" width="8.77734375" style="1" customWidth="1"/>
    <col min="517" max="518" width="4.88671875" style="1" customWidth="1"/>
    <col min="519" max="519" width="4.21875" style="1" customWidth="1"/>
    <col min="520" max="520" width="4.109375" style="1" customWidth="1"/>
    <col min="521" max="521" width="5.109375" style="1" customWidth="1"/>
    <col min="522" max="522" width="11.21875" style="1" customWidth="1"/>
    <col min="523" max="768" width="9" style="1"/>
    <col min="769" max="769" width="7.44140625" style="1" customWidth="1"/>
    <col min="770" max="770" width="13.6640625" style="1" customWidth="1"/>
    <col min="771" max="771" width="44.6640625" style="1" customWidth="1"/>
    <col min="772" max="772" width="8.77734375" style="1" customWidth="1"/>
    <col min="773" max="774" width="4.88671875" style="1" customWidth="1"/>
    <col min="775" max="775" width="4.21875" style="1" customWidth="1"/>
    <col min="776" max="776" width="4.109375" style="1" customWidth="1"/>
    <col min="777" max="777" width="5.109375" style="1" customWidth="1"/>
    <col min="778" max="778" width="11.21875" style="1" customWidth="1"/>
    <col min="779" max="1024" width="9" style="1"/>
    <col min="1025" max="1025" width="7.44140625" style="1" customWidth="1"/>
    <col min="1026" max="1026" width="13.6640625" style="1" customWidth="1"/>
    <col min="1027" max="1027" width="44.6640625" style="1" customWidth="1"/>
    <col min="1028" max="1028" width="8.77734375" style="1" customWidth="1"/>
    <col min="1029" max="1030" width="4.88671875" style="1" customWidth="1"/>
    <col min="1031" max="1031" width="4.21875" style="1" customWidth="1"/>
    <col min="1032" max="1032" width="4.109375" style="1" customWidth="1"/>
    <col min="1033" max="1033" width="5.109375" style="1" customWidth="1"/>
    <col min="1034" max="1034" width="11.21875" style="1" customWidth="1"/>
    <col min="1035" max="1280" width="9" style="1"/>
    <col min="1281" max="1281" width="7.44140625" style="1" customWidth="1"/>
    <col min="1282" max="1282" width="13.6640625" style="1" customWidth="1"/>
    <col min="1283" max="1283" width="44.6640625" style="1" customWidth="1"/>
    <col min="1284" max="1284" width="8.77734375" style="1" customWidth="1"/>
    <col min="1285" max="1286" width="4.88671875" style="1" customWidth="1"/>
    <col min="1287" max="1287" width="4.21875" style="1" customWidth="1"/>
    <col min="1288" max="1288" width="4.109375" style="1" customWidth="1"/>
    <col min="1289" max="1289" width="5.109375" style="1" customWidth="1"/>
    <col min="1290" max="1290" width="11.21875" style="1" customWidth="1"/>
    <col min="1291" max="1536" width="9" style="1"/>
    <col min="1537" max="1537" width="7.44140625" style="1" customWidth="1"/>
    <col min="1538" max="1538" width="13.6640625" style="1" customWidth="1"/>
    <col min="1539" max="1539" width="44.6640625" style="1" customWidth="1"/>
    <col min="1540" max="1540" width="8.77734375" style="1" customWidth="1"/>
    <col min="1541" max="1542" width="4.88671875" style="1" customWidth="1"/>
    <col min="1543" max="1543" width="4.21875" style="1" customWidth="1"/>
    <col min="1544" max="1544" width="4.109375" style="1" customWidth="1"/>
    <col min="1545" max="1545" width="5.109375" style="1" customWidth="1"/>
    <col min="1546" max="1546" width="11.21875" style="1" customWidth="1"/>
    <col min="1547" max="1792" width="9" style="1"/>
    <col min="1793" max="1793" width="7.44140625" style="1" customWidth="1"/>
    <col min="1794" max="1794" width="13.6640625" style="1" customWidth="1"/>
    <col min="1795" max="1795" width="44.6640625" style="1" customWidth="1"/>
    <col min="1796" max="1796" width="8.77734375" style="1" customWidth="1"/>
    <col min="1797" max="1798" width="4.88671875" style="1" customWidth="1"/>
    <col min="1799" max="1799" width="4.21875" style="1" customWidth="1"/>
    <col min="1800" max="1800" width="4.109375" style="1" customWidth="1"/>
    <col min="1801" max="1801" width="5.109375" style="1" customWidth="1"/>
    <col min="1802" max="1802" width="11.21875" style="1" customWidth="1"/>
    <col min="1803" max="2048" width="9" style="1"/>
    <col min="2049" max="2049" width="7.44140625" style="1" customWidth="1"/>
    <col min="2050" max="2050" width="13.6640625" style="1" customWidth="1"/>
    <col min="2051" max="2051" width="44.6640625" style="1" customWidth="1"/>
    <col min="2052" max="2052" width="8.77734375" style="1" customWidth="1"/>
    <col min="2053" max="2054" width="4.88671875" style="1" customWidth="1"/>
    <col min="2055" max="2055" width="4.21875" style="1" customWidth="1"/>
    <col min="2056" max="2056" width="4.109375" style="1" customWidth="1"/>
    <col min="2057" max="2057" width="5.109375" style="1" customWidth="1"/>
    <col min="2058" max="2058" width="11.21875" style="1" customWidth="1"/>
    <col min="2059" max="2304" width="9" style="1"/>
    <col min="2305" max="2305" width="7.44140625" style="1" customWidth="1"/>
    <col min="2306" max="2306" width="13.6640625" style="1" customWidth="1"/>
    <col min="2307" max="2307" width="44.6640625" style="1" customWidth="1"/>
    <col min="2308" max="2308" width="8.77734375" style="1" customWidth="1"/>
    <col min="2309" max="2310" width="4.88671875" style="1" customWidth="1"/>
    <col min="2311" max="2311" width="4.21875" style="1" customWidth="1"/>
    <col min="2312" max="2312" width="4.109375" style="1" customWidth="1"/>
    <col min="2313" max="2313" width="5.109375" style="1" customWidth="1"/>
    <col min="2314" max="2314" width="11.21875" style="1" customWidth="1"/>
    <col min="2315" max="2560" width="9" style="1"/>
    <col min="2561" max="2561" width="7.44140625" style="1" customWidth="1"/>
    <col min="2562" max="2562" width="13.6640625" style="1" customWidth="1"/>
    <col min="2563" max="2563" width="44.6640625" style="1" customWidth="1"/>
    <col min="2564" max="2564" width="8.77734375" style="1" customWidth="1"/>
    <col min="2565" max="2566" width="4.88671875" style="1" customWidth="1"/>
    <col min="2567" max="2567" width="4.21875" style="1" customWidth="1"/>
    <col min="2568" max="2568" width="4.109375" style="1" customWidth="1"/>
    <col min="2569" max="2569" width="5.109375" style="1" customWidth="1"/>
    <col min="2570" max="2570" width="11.21875" style="1" customWidth="1"/>
    <col min="2571" max="2816" width="9" style="1"/>
    <col min="2817" max="2817" width="7.44140625" style="1" customWidth="1"/>
    <col min="2818" max="2818" width="13.6640625" style="1" customWidth="1"/>
    <col min="2819" max="2819" width="44.6640625" style="1" customWidth="1"/>
    <col min="2820" max="2820" width="8.77734375" style="1" customWidth="1"/>
    <col min="2821" max="2822" width="4.88671875" style="1" customWidth="1"/>
    <col min="2823" max="2823" width="4.21875" style="1" customWidth="1"/>
    <col min="2824" max="2824" width="4.109375" style="1" customWidth="1"/>
    <col min="2825" max="2825" width="5.109375" style="1" customWidth="1"/>
    <col min="2826" max="2826" width="11.21875" style="1" customWidth="1"/>
    <col min="2827" max="3072" width="9" style="1"/>
    <col min="3073" max="3073" width="7.44140625" style="1" customWidth="1"/>
    <col min="3074" max="3074" width="13.6640625" style="1" customWidth="1"/>
    <col min="3075" max="3075" width="44.6640625" style="1" customWidth="1"/>
    <col min="3076" max="3076" width="8.77734375" style="1" customWidth="1"/>
    <col min="3077" max="3078" width="4.88671875" style="1" customWidth="1"/>
    <col min="3079" max="3079" width="4.21875" style="1" customWidth="1"/>
    <col min="3080" max="3080" width="4.109375" style="1" customWidth="1"/>
    <col min="3081" max="3081" width="5.109375" style="1" customWidth="1"/>
    <col min="3082" max="3082" width="11.21875" style="1" customWidth="1"/>
    <col min="3083" max="3328" width="9" style="1"/>
    <col min="3329" max="3329" width="7.44140625" style="1" customWidth="1"/>
    <col min="3330" max="3330" width="13.6640625" style="1" customWidth="1"/>
    <col min="3331" max="3331" width="44.6640625" style="1" customWidth="1"/>
    <col min="3332" max="3332" width="8.77734375" style="1" customWidth="1"/>
    <col min="3333" max="3334" width="4.88671875" style="1" customWidth="1"/>
    <col min="3335" max="3335" width="4.21875" style="1" customWidth="1"/>
    <col min="3336" max="3336" width="4.109375" style="1" customWidth="1"/>
    <col min="3337" max="3337" width="5.109375" style="1" customWidth="1"/>
    <col min="3338" max="3338" width="11.21875" style="1" customWidth="1"/>
    <col min="3339" max="3584" width="9" style="1"/>
    <col min="3585" max="3585" width="7.44140625" style="1" customWidth="1"/>
    <col min="3586" max="3586" width="13.6640625" style="1" customWidth="1"/>
    <col min="3587" max="3587" width="44.6640625" style="1" customWidth="1"/>
    <col min="3588" max="3588" width="8.77734375" style="1" customWidth="1"/>
    <col min="3589" max="3590" width="4.88671875" style="1" customWidth="1"/>
    <col min="3591" max="3591" width="4.21875" style="1" customWidth="1"/>
    <col min="3592" max="3592" width="4.109375" style="1" customWidth="1"/>
    <col min="3593" max="3593" width="5.109375" style="1" customWidth="1"/>
    <col min="3594" max="3594" width="11.21875" style="1" customWidth="1"/>
    <col min="3595" max="3840" width="9" style="1"/>
    <col min="3841" max="3841" width="7.44140625" style="1" customWidth="1"/>
    <col min="3842" max="3842" width="13.6640625" style="1" customWidth="1"/>
    <col min="3843" max="3843" width="44.6640625" style="1" customWidth="1"/>
    <col min="3844" max="3844" width="8.77734375" style="1" customWidth="1"/>
    <col min="3845" max="3846" width="4.88671875" style="1" customWidth="1"/>
    <col min="3847" max="3847" width="4.21875" style="1" customWidth="1"/>
    <col min="3848" max="3848" width="4.109375" style="1" customWidth="1"/>
    <col min="3849" max="3849" width="5.109375" style="1" customWidth="1"/>
    <col min="3850" max="3850" width="11.21875" style="1" customWidth="1"/>
    <col min="3851" max="4096" width="9" style="1"/>
    <col min="4097" max="4097" width="7.44140625" style="1" customWidth="1"/>
    <col min="4098" max="4098" width="13.6640625" style="1" customWidth="1"/>
    <col min="4099" max="4099" width="44.6640625" style="1" customWidth="1"/>
    <col min="4100" max="4100" width="8.77734375" style="1" customWidth="1"/>
    <col min="4101" max="4102" width="4.88671875" style="1" customWidth="1"/>
    <col min="4103" max="4103" width="4.21875" style="1" customWidth="1"/>
    <col min="4104" max="4104" width="4.109375" style="1" customWidth="1"/>
    <col min="4105" max="4105" width="5.109375" style="1" customWidth="1"/>
    <col min="4106" max="4106" width="11.21875" style="1" customWidth="1"/>
    <col min="4107" max="4352" width="9" style="1"/>
    <col min="4353" max="4353" width="7.44140625" style="1" customWidth="1"/>
    <col min="4354" max="4354" width="13.6640625" style="1" customWidth="1"/>
    <col min="4355" max="4355" width="44.6640625" style="1" customWidth="1"/>
    <col min="4356" max="4356" width="8.77734375" style="1" customWidth="1"/>
    <col min="4357" max="4358" width="4.88671875" style="1" customWidth="1"/>
    <col min="4359" max="4359" width="4.21875" style="1" customWidth="1"/>
    <col min="4360" max="4360" width="4.109375" style="1" customWidth="1"/>
    <col min="4361" max="4361" width="5.109375" style="1" customWidth="1"/>
    <col min="4362" max="4362" width="11.21875" style="1" customWidth="1"/>
    <col min="4363" max="4608" width="9" style="1"/>
    <col min="4609" max="4609" width="7.44140625" style="1" customWidth="1"/>
    <col min="4610" max="4610" width="13.6640625" style="1" customWidth="1"/>
    <col min="4611" max="4611" width="44.6640625" style="1" customWidth="1"/>
    <col min="4612" max="4612" width="8.77734375" style="1" customWidth="1"/>
    <col min="4613" max="4614" width="4.88671875" style="1" customWidth="1"/>
    <col min="4615" max="4615" width="4.21875" style="1" customWidth="1"/>
    <col min="4616" max="4616" width="4.109375" style="1" customWidth="1"/>
    <col min="4617" max="4617" width="5.109375" style="1" customWidth="1"/>
    <col min="4618" max="4618" width="11.21875" style="1" customWidth="1"/>
    <col min="4619" max="4864" width="9" style="1"/>
    <col min="4865" max="4865" width="7.44140625" style="1" customWidth="1"/>
    <col min="4866" max="4866" width="13.6640625" style="1" customWidth="1"/>
    <col min="4867" max="4867" width="44.6640625" style="1" customWidth="1"/>
    <col min="4868" max="4868" width="8.77734375" style="1" customWidth="1"/>
    <col min="4869" max="4870" width="4.88671875" style="1" customWidth="1"/>
    <col min="4871" max="4871" width="4.21875" style="1" customWidth="1"/>
    <col min="4872" max="4872" width="4.109375" style="1" customWidth="1"/>
    <col min="4873" max="4873" width="5.109375" style="1" customWidth="1"/>
    <col min="4874" max="4874" width="11.21875" style="1" customWidth="1"/>
    <col min="4875" max="5120" width="9" style="1"/>
    <col min="5121" max="5121" width="7.44140625" style="1" customWidth="1"/>
    <col min="5122" max="5122" width="13.6640625" style="1" customWidth="1"/>
    <col min="5123" max="5123" width="44.6640625" style="1" customWidth="1"/>
    <col min="5124" max="5124" width="8.77734375" style="1" customWidth="1"/>
    <col min="5125" max="5126" width="4.88671875" style="1" customWidth="1"/>
    <col min="5127" max="5127" width="4.21875" style="1" customWidth="1"/>
    <col min="5128" max="5128" width="4.109375" style="1" customWidth="1"/>
    <col min="5129" max="5129" width="5.109375" style="1" customWidth="1"/>
    <col min="5130" max="5130" width="11.21875" style="1" customWidth="1"/>
    <col min="5131" max="5376" width="9" style="1"/>
    <col min="5377" max="5377" width="7.44140625" style="1" customWidth="1"/>
    <col min="5378" max="5378" width="13.6640625" style="1" customWidth="1"/>
    <col min="5379" max="5379" width="44.6640625" style="1" customWidth="1"/>
    <col min="5380" max="5380" width="8.77734375" style="1" customWidth="1"/>
    <col min="5381" max="5382" width="4.88671875" style="1" customWidth="1"/>
    <col min="5383" max="5383" width="4.21875" style="1" customWidth="1"/>
    <col min="5384" max="5384" width="4.109375" style="1" customWidth="1"/>
    <col min="5385" max="5385" width="5.109375" style="1" customWidth="1"/>
    <col min="5386" max="5386" width="11.21875" style="1" customWidth="1"/>
    <col min="5387" max="5632" width="9" style="1"/>
    <col min="5633" max="5633" width="7.44140625" style="1" customWidth="1"/>
    <col min="5634" max="5634" width="13.6640625" style="1" customWidth="1"/>
    <col min="5635" max="5635" width="44.6640625" style="1" customWidth="1"/>
    <col min="5636" max="5636" width="8.77734375" style="1" customWidth="1"/>
    <col min="5637" max="5638" width="4.88671875" style="1" customWidth="1"/>
    <col min="5639" max="5639" width="4.21875" style="1" customWidth="1"/>
    <col min="5640" max="5640" width="4.109375" style="1" customWidth="1"/>
    <col min="5641" max="5641" width="5.109375" style="1" customWidth="1"/>
    <col min="5642" max="5642" width="11.21875" style="1" customWidth="1"/>
    <col min="5643" max="5888" width="9" style="1"/>
    <col min="5889" max="5889" width="7.44140625" style="1" customWidth="1"/>
    <col min="5890" max="5890" width="13.6640625" style="1" customWidth="1"/>
    <col min="5891" max="5891" width="44.6640625" style="1" customWidth="1"/>
    <col min="5892" max="5892" width="8.77734375" style="1" customWidth="1"/>
    <col min="5893" max="5894" width="4.88671875" style="1" customWidth="1"/>
    <col min="5895" max="5895" width="4.21875" style="1" customWidth="1"/>
    <col min="5896" max="5896" width="4.109375" style="1" customWidth="1"/>
    <col min="5897" max="5897" width="5.109375" style="1" customWidth="1"/>
    <col min="5898" max="5898" width="11.21875" style="1" customWidth="1"/>
    <col min="5899" max="6144" width="9" style="1"/>
    <col min="6145" max="6145" width="7.44140625" style="1" customWidth="1"/>
    <col min="6146" max="6146" width="13.6640625" style="1" customWidth="1"/>
    <col min="6147" max="6147" width="44.6640625" style="1" customWidth="1"/>
    <col min="6148" max="6148" width="8.77734375" style="1" customWidth="1"/>
    <col min="6149" max="6150" width="4.88671875" style="1" customWidth="1"/>
    <col min="6151" max="6151" width="4.21875" style="1" customWidth="1"/>
    <col min="6152" max="6152" width="4.109375" style="1" customWidth="1"/>
    <col min="6153" max="6153" width="5.109375" style="1" customWidth="1"/>
    <col min="6154" max="6154" width="11.21875" style="1" customWidth="1"/>
    <col min="6155" max="6400" width="9" style="1"/>
    <col min="6401" max="6401" width="7.44140625" style="1" customWidth="1"/>
    <col min="6402" max="6402" width="13.6640625" style="1" customWidth="1"/>
    <col min="6403" max="6403" width="44.6640625" style="1" customWidth="1"/>
    <col min="6404" max="6404" width="8.77734375" style="1" customWidth="1"/>
    <col min="6405" max="6406" width="4.88671875" style="1" customWidth="1"/>
    <col min="6407" max="6407" width="4.21875" style="1" customWidth="1"/>
    <col min="6408" max="6408" width="4.109375" style="1" customWidth="1"/>
    <col min="6409" max="6409" width="5.109375" style="1" customWidth="1"/>
    <col min="6410" max="6410" width="11.21875" style="1" customWidth="1"/>
    <col min="6411" max="6656" width="9" style="1"/>
    <col min="6657" max="6657" width="7.44140625" style="1" customWidth="1"/>
    <col min="6658" max="6658" width="13.6640625" style="1" customWidth="1"/>
    <col min="6659" max="6659" width="44.6640625" style="1" customWidth="1"/>
    <col min="6660" max="6660" width="8.77734375" style="1" customWidth="1"/>
    <col min="6661" max="6662" width="4.88671875" style="1" customWidth="1"/>
    <col min="6663" max="6663" width="4.21875" style="1" customWidth="1"/>
    <col min="6664" max="6664" width="4.109375" style="1" customWidth="1"/>
    <col min="6665" max="6665" width="5.109375" style="1" customWidth="1"/>
    <col min="6666" max="6666" width="11.21875" style="1" customWidth="1"/>
    <col min="6667" max="6912" width="9" style="1"/>
    <col min="6913" max="6913" width="7.44140625" style="1" customWidth="1"/>
    <col min="6914" max="6914" width="13.6640625" style="1" customWidth="1"/>
    <col min="6915" max="6915" width="44.6640625" style="1" customWidth="1"/>
    <col min="6916" max="6916" width="8.77734375" style="1" customWidth="1"/>
    <col min="6917" max="6918" width="4.88671875" style="1" customWidth="1"/>
    <col min="6919" max="6919" width="4.21875" style="1" customWidth="1"/>
    <col min="6920" max="6920" width="4.109375" style="1" customWidth="1"/>
    <col min="6921" max="6921" width="5.109375" style="1" customWidth="1"/>
    <col min="6922" max="6922" width="11.21875" style="1" customWidth="1"/>
    <col min="6923" max="7168" width="9" style="1"/>
    <col min="7169" max="7169" width="7.44140625" style="1" customWidth="1"/>
    <col min="7170" max="7170" width="13.6640625" style="1" customWidth="1"/>
    <col min="7171" max="7171" width="44.6640625" style="1" customWidth="1"/>
    <col min="7172" max="7172" width="8.77734375" style="1" customWidth="1"/>
    <col min="7173" max="7174" width="4.88671875" style="1" customWidth="1"/>
    <col min="7175" max="7175" width="4.21875" style="1" customWidth="1"/>
    <col min="7176" max="7176" width="4.109375" style="1" customWidth="1"/>
    <col min="7177" max="7177" width="5.109375" style="1" customWidth="1"/>
    <col min="7178" max="7178" width="11.21875" style="1" customWidth="1"/>
    <col min="7179" max="7424" width="9" style="1"/>
    <col min="7425" max="7425" width="7.44140625" style="1" customWidth="1"/>
    <col min="7426" max="7426" width="13.6640625" style="1" customWidth="1"/>
    <col min="7427" max="7427" width="44.6640625" style="1" customWidth="1"/>
    <col min="7428" max="7428" width="8.77734375" style="1" customWidth="1"/>
    <col min="7429" max="7430" width="4.88671875" style="1" customWidth="1"/>
    <col min="7431" max="7431" width="4.21875" style="1" customWidth="1"/>
    <col min="7432" max="7432" width="4.109375" style="1" customWidth="1"/>
    <col min="7433" max="7433" width="5.109375" style="1" customWidth="1"/>
    <col min="7434" max="7434" width="11.21875" style="1" customWidth="1"/>
    <col min="7435" max="7680" width="9" style="1"/>
    <col min="7681" max="7681" width="7.44140625" style="1" customWidth="1"/>
    <col min="7682" max="7682" width="13.6640625" style="1" customWidth="1"/>
    <col min="7683" max="7683" width="44.6640625" style="1" customWidth="1"/>
    <col min="7684" max="7684" width="8.77734375" style="1" customWidth="1"/>
    <col min="7685" max="7686" width="4.88671875" style="1" customWidth="1"/>
    <col min="7687" max="7687" width="4.21875" style="1" customWidth="1"/>
    <col min="7688" max="7688" width="4.109375" style="1" customWidth="1"/>
    <col min="7689" max="7689" width="5.109375" style="1" customWidth="1"/>
    <col min="7690" max="7690" width="11.21875" style="1" customWidth="1"/>
    <col min="7691" max="7936" width="9" style="1"/>
    <col min="7937" max="7937" width="7.44140625" style="1" customWidth="1"/>
    <col min="7938" max="7938" width="13.6640625" style="1" customWidth="1"/>
    <col min="7939" max="7939" width="44.6640625" style="1" customWidth="1"/>
    <col min="7940" max="7940" width="8.77734375" style="1" customWidth="1"/>
    <col min="7941" max="7942" width="4.88671875" style="1" customWidth="1"/>
    <col min="7943" max="7943" width="4.21875" style="1" customWidth="1"/>
    <col min="7944" max="7944" width="4.109375" style="1" customWidth="1"/>
    <col min="7945" max="7945" width="5.109375" style="1" customWidth="1"/>
    <col min="7946" max="7946" width="11.21875" style="1" customWidth="1"/>
    <col min="7947" max="8192" width="9" style="1"/>
    <col min="8193" max="8193" width="7.44140625" style="1" customWidth="1"/>
    <col min="8194" max="8194" width="13.6640625" style="1" customWidth="1"/>
    <col min="8195" max="8195" width="44.6640625" style="1" customWidth="1"/>
    <col min="8196" max="8196" width="8.77734375" style="1" customWidth="1"/>
    <col min="8197" max="8198" width="4.88671875" style="1" customWidth="1"/>
    <col min="8199" max="8199" width="4.21875" style="1" customWidth="1"/>
    <col min="8200" max="8200" width="4.109375" style="1" customWidth="1"/>
    <col min="8201" max="8201" width="5.109375" style="1" customWidth="1"/>
    <col min="8202" max="8202" width="11.21875" style="1" customWidth="1"/>
    <col min="8203" max="8448" width="9" style="1"/>
    <col min="8449" max="8449" width="7.44140625" style="1" customWidth="1"/>
    <col min="8450" max="8450" width="13.6640625" style="1" customWidth="1"/>
    <col min="8451" max="8451" width="44.6640625" style="1" customWidth="1"/>
    <col min="8452" max="8452" width="8.77734375" style="1" customWidth="1"/>
    <col min="8453" max="8454" width="4.88671875" style="1" customWidth="1"/>
    <col min="8455" max="8455" width="4.21875" style="1" customWidth="1"/>
    <col min="8456" max="8456" width="4.109375" style="1" customWidth="1"/>
    <col min="8457" max="8457" width="5.109375" style="1" customWidth="1"/>
    <col min="8458" max="8458" width="11.21875" style="1" customWidth="1"/>
    <col min="8459" max="8704" width="9" style="1"/>
    <col min="8705" max="8705" width="7.44140625" style="1" customWidth="1"/>
    <col min="8706" max="8706" width="13.6640625" style="1" customWidth="1"/>
    <col min="8707" max="8707" width="44.6640625" style="1" customWidth="1"/>
    <col min="8708" max="8708" width="8.77734375" style="1" customWidth="1"/>
    <col min="8709" max="8710" width="4.88671875" style="1" customWidth="1"/>
    <col min="8711" max="8711" width="4.21875" style="1" customWidth="1"/>
    <col min="8712" max="8712" width="4.109375" style="1" customWidth="1"/>
    <col min="8713" max="8713" width="5.109375" style="1" customWidth="1"/>
    <col min="8714" max="8714" width="11.21875" style="1" customWidth="1"/>
    <col min="8715" max="8960" width="9" style="1"/>
    <col min="8961" max="8961" width="7.44140625" style="1" customWidth="1"/>
    <col min="8962" max="8962" width="13.6640625" style="1" customWidth="1"/>
    <col min="8963" max="8963" width="44.6640625" style="1" customWidth="1"/>
    <col min="8964" max="8964" width="8.77734375" style="1" customWidth="1"/>
    <col min="8965" max="8966" width="4.88671875" style="1" customWidth="1"/>
    <col min="8967" max="8967" width="4.21875" style="1" customWidth="1"/>
    <col min="8968" max="8968" width="4.109375" style="1" customWidth="1"/>
    <col min="8969" max="8969" width="5.109375" style="1" customWidth="1"/>
    <col min="8970" max="8970" width="11.21875" style="1" customWidth="1"/>
    <col min="8971" max="9216" width="9" style="1"/>
    <col min="9217" max="9217" width="7.44140625" style="1" customWidth="1"/>
    <col min="9218" max="9218" width="13.6640625" style="1" customWidth="1"/>
    <col min="9219" max="9219" width="44.6640625" style="1" customWidth="1"/>
    <col min="9220" max="9220" width="8.77734375" style="1" customWidth="1"/>
    <col min="9221" max="9222" width="4.88671875" style="1" customWidth="1"/>
    <col min="9223" max="9223" width="4.21875" style="1" customWidth="1"/>
    <col min="9224" max="9224" width="4.109375" style="1" customWidth="1"/>
    <col min="9225" max="9225" width="5.109375" style="1" customWidth="1"/>
    <col min="9226" max="9226" width="11.21875" style="1" customWidth="1"/>
    <col min="9227" max="9472" width="9" style="1"/>
    <col min="9473" max="9473" width="7.44140625" style="1" customWidth="1"/>
    <col min="9474" max="9474" width="13.6640625" style="1" customWidth="1"/>
    <col min="9475" max="9475" width="44.6640625" style="1" customWidth="1"/>
    <col min="9476" max="9476" width="8.77734375" style="1" customWidth="1"/>
    <col min="9477" max="9478" width="4.88671875" style="1" customWidth="1"/>
    <col min="9479" max="9479" width="4.21875" style="1" customWidth="1"/>
    <col min="9480" max="9480" width="4.109375" style="1" customWidth="1"/>
    <col min="9481" max="9481" width="5.109375" style="1" customWidth="1"/>
    <col min="9482" max="9482" width="11.21875" style="1" customWidth="1"/>
    <col min="9483" max="9728" width="9" style="1"/>
    <col min="9729" max="9729" width="7.44140625" style="1" customWidth="1"/>
    <col min="9730" max="9730" width="13.6640625" style="1" customWidth="1"/>
    <col min="9731" max="9731" width="44.6640625" style="1" customWidth="1"/>
    <col min="9732" max="9732" width="8.77734375" style="1" customWidth="1"/>
    <col min="9733" max="9734" width="4.88671875" style="1" customWidth="1"/>
    <col min="9735" max="9735" width="4.21875" style="1" customWidth="1"/>
    <col min="9736" max="9736" width="4.109375" style="1" customWidth="1"/>
    <col min="9737" max="9737" width="5.109375" style="1" customWidth="1"/>
    <col min="9738" max="9738" width="11.21875" style="1" customWidth="1"/>
    <col min="9739" max="9984" width="9" style="1"/>
    <col min="9985" max="9985" width="7.44140625" style="1" customWidth="1"/>
    <col min="9986" max="9986" width="13.6640625" style="1" customWidth="1"/>
    <col min="9987" max="9987" width="44.6640625" style="1" customWidth="1"/>
    <col min="9988" max="9988" width="8.77734375" style="1" customWidth="1"/>
    <col min="9989" max="9990" width="4.88671875" style="1" customWidth="1"/>
    <col min="9991" max="9991" width="4.21875" style="1" customWidth="1"/>
    <col min="9992" max="9992" width="4.109375" style="1" customWidth="1"/>
    <col min="9993" max="9993" width="5.109375" style="1" customWidth="1"/>
    <col min="9994" max="9994" width="11.21875" style="1" customWidth="1"/>
    <col min="9995" max="10240" width="9" style="1"/>
    <col min="10241" max="10241" width="7.44140625" style="1" customWidth="1"/>
    <col min="10242" max="10242" width="13.6640625" style="1" customWidth="1"/>
    <col min="10243" max="10243" width="44.6640625" style="1" customWidth="1"/>
    <col min="10244" max="10244" width="8.77734375" style="1" customWidth="1"/>
    <col min="10245" max="10246" width="4.88671875" style="1" customWidth="1"/>
    <col min="10247" max="10247" width="4.21875" style="1" customWidth="1"/>
    <col min="10248" max="10248" width="4.109375" style="1" customWidth="1"/>
    <col min="10249" max="10249" width="5.109375" style="1" customWidth="1"/>
    <col min="10250" max="10250" width="11.21875" style="1" customWidth="1"/>
    <col min="10251" max="10496" width="9" style="1"/>
    <col min="10497" max="10497" width="7.44140625" style="1" customWidth="1"/>
    <col min="10498" max="10498" width="13.6640625" style="1" customWidth="1"/>
    <col min="10499" max="10499" width="44.6640625" style="1" customWidth="1"/>
    <col min="10500" max="10500" width="8.77734375" style="1" customWidth="1"/>
    <col min="10501" max="10502" width="4.88671875" style="1" customWidth="1"/>
    <col min="10503" max="10503" width="4.21875" style="1" customWidth="1"/>
    <col min="10504" max="10504" width="4.109375" style="1" customWidth="1"/>
    <col min="10505" max="10505" width="5.109375" style="1" customWidth="1"/>
    <col min="10506" max="10506" width="11.21875" style="1" customWidth="1"/>
    <col min="10507" max="10752" width="9" style="1"/>
    <col min="10753" max="10753" width="7.44140625" style="1" customWidth="1"/>
    <col min="10754" max="10754" width="13.6640625" style="1" customWidth="1"/>
    <col min="10755" max="10755" width="44.6640625" style="1" customWidth="1"/>
    <col min="10756" max="10756" width="8.77734375" style="1" customWidth="1"/>
    <col min="10757" max="10758" width="4.88671875" style="1" customWidth="1"/>
    <col min="10759" max="10759" width="4.21875" style="1" customWidth="1"/>
    <col min="10760" max="10760" width="4.109375" style="1" customWidth="1"/>
    <col min="10761" max="10761" width="5.109375" style="1" customWidth="1"/>
    <col min="10762" max="10762" width="11.21875" style="1" customWidth="1"/>
    <col min="10763" max="11008" width="9" style="1"/>
    <col min="11009" max="11009" width="7.44140625" style="1" customWidth="1"/>
    <col min="11010" max="11010" width="13.6640625" style="1" customWidth="1"/>
    <col min="11011" max="11011" width="44.6640625" style="1" customWidth="1"/>
    <col min="11012" max="11012" width="8.77734375" style="1" customWidth="1"/>
    <col min="11013" max="11014" width="4.88671875" style="1" customWidth="1"/>
    <col min="11015" max="11015" width="4.21875" style="1" customWidth="1"/>
    <col min="11016" max="11016" width="4.109375" style="1" customWidth="1"/>
    <col min="11017" max="11017" width="5.109375" style="1" customWidth="1"/>
    <col min="11018" max="11018" width="11.21875" style="1" customWidth="1"/>
    <col min="11019" max="11264" width="9" style="1"/>
    <col min="11265" max="11265" width="7.44140625" style="1" customWidth="1"/>
    <col min="11266" max="11266" width="13.6640625" style="1" customWidth="1"/>
    <col min="11267" max="11267" width="44.6640625" style="1" customWidth="1"/>
    <col min="11268" max="11268" width="8.77734375" style="1" customWidth="1"/>
    <col min="11269" max="11270" width="4.88671875" style="1" customWidth="1"/>
    <col min="11271" max="11271" width="4.21875" style="1" customWidth="1"/>
    <col min="11272" max="11272" width="4.109375" style="1" customWidth="1"/>
    <col min="11273" max="11273" width="5.109375" style="1" customWidth="1"/>
    <col min="11274" max="11274" width="11.21875" style="1" customWidth="1"/>
    <col min="11275" max="11520" width="9" style="1"/>
    <col min="11521" max="11521" width="7.44140625" style="1" customWidth="1"/>
    <col min="11522" max="11522" width="13.6640625" style="1" customWidth="1"/>
    <col min="11523" max="11523" width="44.6640625" style="1" customWidth="1"/>
    <col min="11524" max="11524" width="8.77734375" style="1" customWidth="1"/>
    <col min="11525" max="11526" width="4.88671875" style="1" customWidth="1"/>
    <col min="11527" max="11527" width="4.21875" style="1" customWidth="1"/>
    <col min="11528" max="11528" width="4.109375" style="1" customWidth="1"/>
    <col min="11529" max="11529" width="5.109375" style="1" customWidth="1"/>
    <col min="11530" max="11530" width="11.21875" style="1" customWidth="1"/>
    <col min="11531" max="11776" width="9" style="1"/>
    <col min="11777" max="11777" width="7.44140625" style="1" customWidth="1"/>
    <col min="11778" max="11778" width="13.6640625" style="1" customWidth="1"/>
    <col min="11779" max="11779" width="44.6640625" style="1" customWidth="1"/>
    <col min="11780" max="11780" width="8.77734375" style="1" customWidth="1"/>
    <col min="11781" max="11782" width="4.88671875" style="1" customWidth="1"/>
    <col min="11783" max="11783" width="4.21875" style="1" customWidth="1"/>
    <col min="11784" max="11784" width="4.109375" style="1" customWidth="1"/>
    <col min="11785" max="11785" width="5.109375" style="1" customWidth="1"/>
    <col min="11786" max="11786" width="11.21875" style="1" customWidth="1"/>
    <col min="11787" max="12032" width="9" style="1"/>
    <col min="12033" max="12033" width="7.44140625" style="1" customWidth="1"/>
    <col min="12034" max="12034" width="13.6640625" style="1" customWidth="1"/>
    <col min="12035" max="12035" width="44.6640625" style="1" customWidth="1"/>
    <col min="12036" max="12036" width="8.77734375" style="1" customWidth="1"/>
    <col min="12037" max="12038" width="4.88671875" style="1" customWidth="1"/>
    <col min="12039" max="12039" width="4.21875" style="1" customWidth="1"/>
    <col min="12040" max="12040" width="4.109375" style="1" customWidth="1"/>
    <col min="12041" max="12041" width="5.109375" style="1" customWidth="1"/>
    <col min="12042" max="12042" width="11.21875" style="1" customWidth="1"/>
    <col min="12043" max="12288" width="9" style="1"/>
    <col min="12289" max="12289" width="7.44140625" style="1" customWidth="1"/>
    <col min="12290" max="12290" width="13.6640625" style="1" customWidth="1"/>
    <col min="12291" max="12291" width="44.6640625" style="1" customWidth="1"/>
    <col min="12292" max="12292" width="8.77734375" style="1" customWidth="1"/>
    <col min="12293" max="12294" width="4.88671875" style="1" customWidth="1"/>
    <col min="12295" max="12295" width="4.21875" style="1" customWidth="1"/>
    <col min="12296" max="12296" width="4.109375" style="1" customWidth="1"/>
    <col min="12297" max="12297" width="5.109375" style="1" customWidth="1"/>
    <col min="12298" max="12298" width="11.21875" style="1" customWidth="1"/>
    <col min="12299" max="12544" width="9" style="1"/>
    <col min="12545" max="12545" width="7.44140625" style="1" customWidth="1"/>
    <col min="12546" max="12546" width="13.6640625" style="1" customWidth="1"/>
    <col min="12547" max="12547" width="44.6640625" style="1" customWidth="1"/>
    <col min="12548" max="12548" width="8.77734375" style="1" customWidth="1"/>
    <col min="12549" max="12550" width="4.88671875" style="1" customWidth="1"/>
    <col min="12551" max="12551" width="4.21875" style="1" customWidth="1"/>
    <col min="12552" max="12552" width="4.109375" style="1" customWidth="1"/>
    <col min="12553" max="12553" width="5.109375" style="1" customWidth="1"/>
    <col min="12554" max="12554" width="11.21875" style="1" customWidth="1"/>
    <col min="12555" max="12800" width="9" style="1"/>
    <col min="12801" max="12801" width="7.44140625" style="1" customWidth="1"/>
    <col min="12802" max="12802" width="13.6640625" style="1" customWidth="1"/>
    <col min="12803" max="12803" width="44.6640625" style="1" customWidth="1"/>
    <col min="12804" max="12804" width="8.77734375" style="1" customWidth="1"/>
    <col min="12805" max="12806" width="4.88671875" style="1" customWidth="1"/>
    <col min="12807" max="12807" width="4.21875" style="1" customWidth="1"/>
    <col min="12808" max="12808" width="4.109375" style="1" customWidth="1"/>
    <col min="12809" max="12809" width="5.109375" style="1" customWidth="1"/>
    <col min="12810" max="12810" width="11.21875" style="1" customWidth="1"/>
    <col min="12811" max="13056" width="9" style="1"/>
    <col min="13057" max="13057" width="7.44140625" style="1" customWidth="1"/>
    <col min="13058" max="13058" width="13.6640625" style="1" customWidth="1"/>
    <col min="13059" max="13059" width="44.6640625" style="1" customWidth="1"/>
    <col min="13060" max="13060" width="8.77734375" style="1" customWidth="1"/>
    <col min="13061" max="13062" width="4.88671875" style="1" customWidth="1"/>
    <col min="13063" max="13063" width="4.21875" style="1" customWidth="1"/>
    <col min="13064" max="13064" width="4.109375" style="1" customWidth="1"/>
    <col min="13065" max="13065" width="5.109375" style="1" customWidth="1"/>
    <col min="13066" max="13066" width="11.21875" style="1" customWidth="1"/>
    <col min="13067" max="13312" width="9" style="1"/>
    <col min="13313" max="13313" width="7.44140625" style="1" customWidth="1"/>
    <col min="13314" max="13314" width="13.6640625" style="1" customWidth="1"/>
    <col min="13315" max="13315" width="44.6640625" style="1" customWidth="1"/>
    <col min="13316" max="13316" width="8.77734375" style="1" customWidth="1"/>
    <col min="13317" max="13318" width="4.88671875" style="1" customWidth="1"/>
    <col min="13319" max="13319" width="4.21875" style="1" customWidth="1"/>
    <col min="13320" max="13320" width="4.109375" style="1" customWidth="1"/>
    <col min="13321" max="13321" width="5.109375" style="1" customWidth="1"/>
    <col min="13322" max="13322" width="11.21875" style="1" customWidth="1"/>
    <col min="13323" max="13568" width="9" style="1"/>
    <col min="13569" max="13569" width="7.44140625" style="1" customWidth="1"/>
    <col min="13570" max="13570" width="13.6640625" style="1" customWidth="1"/>
    <col min="13571" max="13571" width="44.6640625" style="1" customWidth="1"/>
    <col min="13572" max="13572" width="8.77734375" style="1" customWidth="1"/>
    <col min="13573" max="13574" width="4.88671875" style="1" customWidth="1"/>
    <col min="13575" max="13575" width="4.21875" style="1" customWidth="1"/>
    <col min="13576" max="13576" width="4.109375" style="1" customWidth="1"/>
    <col min="13577" max="13577" width="5.109375" style="1" customWidth="1"/>
    <col min="13578" max="13578" width="11.21875" style="1" customWidth="1"/>
    <col min="13579" max="13824" width="9" style="1"/>
    <col min="13825" max="13825" width="7.44140625" style="1" customWidth="1"/>
    <col min="13826" max="13826" width="13.6640625" style="1" customWidth="1"/>
    <col min="13827" max="13827" width="44.6640625" style="1" customWidth="1"/>
    <col min="13828" max="13828" width="8.77734375" style="1" customWidth="1"/>
    <col min="13829" max="13830" width="4.88671875" style="1" customWidth="1"/>
    <col min="13831" max="13831" width="4.21875" style="1" customWidth="1"/>
    <col min="13832" max="13832" width="4.109375" style="1" customWidth="1"/>
    <col min="13833" max="13833" width="5.109375" style="1" customWidth="1"/>
    <col min="13834" max="13834" width="11.21875" style="1" customWidth="1"/>
    <col min="13835" max="14080" width="9" style="1"/>
    <col min="14081" max="14081" width="7.44140625" style="1" customWidth="1"/>
    <col min="14082" max="14082" width="13.6640625" style="1" customWidth="1"/>
    <col min="14083" max="14083" width="44.6640625" style="1" customWidth="1"/>
    <col min="14084" max="14084" width="8.77734375" style="1" customWidth="1"/>
    <col min="14085" max="14086" width="4.88671875" style="1" customWidth="1"/>
    <col min="14087" max="14087" width="4.21875" style="1" customWidth="1"/>
    <col min="14088" max="14088" width="4.109375" style="1" customWidth="1"/>
    <col min="14089" max="14089" width="5.109375" style="1" customWidth="1"/>
    <col min="14090" max="14090" width="11.21875" style="1" customWidth="1"/>
    <col min="14091" max="14336" width="9" style="1"/>
    <col min="14337" max="14337" width="7.44140625" style="1" customWidth="1"/>
    <col min="14338" max="14338" width="13.6640625" style="1" customWidth="1"/>
    <col min="14339" max="14339" width="44.6640625" style="1" customWidth="1"/>
    <col min="14340" max="14340" width="8.77734375" style="1" customWidth="1"/>
    <col min="14341" max="14342" width="4.88671875" style="1" customWidth="1"/>
    <col min="14343" max="14343" width="4.21875" style="1" customWidth="1"/>
    <col min="14344" max="14344" width="4.109375" style="1" customWidth="1"/>
    <col min="14345" max="14345" width="5.109375" style="1" customWidth="1"/>
    <col min="14346" max="14346" width="11.21875" style="1" customWidth="1"/>
    <col min="14347" max="14592" width="9" style="1"/>
    <col min="14593" max="14593" width="7.44140625" style="1" customWidth="1"/>
    <col min="14594" max="14594" width="13.6640625" style="1" customWidth="1"/>
    <col min="14595" max="14595" width="44.6640625" style="1" customWidth="1"/>
    <col min="14596" max="14596" width="8.77734375" style="1" customWidth="1"/>
    <col min="14597" max="14598" width="4.88671875" style="1" customWidth="1"/>
    <col min="14599" max="14599" width="4.21875" style="1" customWidth="1"/>
    <col min="14600" max="14600" width="4.109375" style="1" customWidth="1"/>
    <col min="14601" max="14601" width="5.109375" style="1" customWidth="1"/>
    <col min="14602" max="14602" width="11.21875" style="1" customWidth="1"/>
    <col min="14603" max="14848" width="9" style="1"/>
    <col min="14849" max="14849" width="7.44140625" style="1" customWidth="1"/>
    <col min="14850" max="14850" width="13.6640625" style="1" customWidth="1"/>
    <col min="14851" max="14851" width="44.6640625" style="1" customWidth="1"/>
    <col min="14852" max="14852" width="8.77734375" style="1" customWidth="1"/>
    <col min="14853" max="14854" width="4.88671875" style="1" customWidth="1"/>
    <col min="14855" max="14855" width="4.21875" style="1" customWidth="1"/>
    <col min="14856" max="14856" width="4.109375" style="1" customWidth="1"/>
    <col min="14857" max="14857" width="5.109375" style="1" customWidth="1"/>
    <col min="14858" max="14858" width="11.21875" style="1" customWidth="1"/>
    <col min="14859" max="15104" width="9" style="1"/>
    <col min="15105" max="15105" width="7.44140625" style="1" customWidth="1"/>
    <col min="15106" max="15106" width="13.6640625" style="1" customWidth="1"/>
    <col min="15107" max="15107" width="44.6640625" style="1" customWidth="1"/>
    <col min="15108" max="15108" width="8.77734375" style="1" customWidth="1"/>
    <col min="15109" max="15110" width="4.88671875" style="1" customWidth="1"/>
    <col min="15111" max="15111" width="4.21875" style="1" customWidth="1"/>
    <col min="15112" max="15112" width="4.109375" style="1" customWidth="1"/>
    <col min="15113" max="15113" width="5.109375" style="1" customWidth="1"/>
    <col min="15114" max="15114" width="11.21875" style="1" customWidth="1"/>
    <col min="15115" max="15360" width="9" style="1"/>
    <col min="15361" max="15361" width="7.44140625" style="1" customWidth="1"/>
    <col min="15362" max="15362" width="13.6640625" style="1" customWidth="1"/>
    <col min="15363" max="15363" width="44.6640625" style="1" customWidth="1"/>
    <col min="15364" max="15364" width="8.77734375" style="1" customWidth="1"/>
    <col min="15365" max="15366" width="4.88671875" style="1" customWidth="1"/>
    <col min="15367" max="15367" width="4.21875" style="1" customWidth="1"/>
    <col min="15368" max="15368" width="4.109375" style="1" customWidth="1"/>
    <col min="15369" max="15369" width="5.109375" style="1" customWidth="1"/>
    <col min="15370" max="15370" width="11.21875" style="1" customWidth="1"/>
    <col min="15371" max="15616" width="9" style="1"/>
    <col min="15617" max="15617" width="7.44140625" style="1" customWidth="1"/>
    <col min="15618" max="15618" width="13.6640625" style="1" customWidth="1"/>
    <col min="15619" max="15619" width="44.6640625" style="1" customWidth="1"/>
    <col min="15620" max="15620" width="8.77734375" style="1" customWidth="1"/>
    <col min="15621" max="15622" width="4.88671875" style="1" customWidth="1"/>
    <col min="15623" max="15623" width="4.21875" style="1" customWidth="1"/>
    <col min="15624" max="15624" width="4.109375" style="1" customWidth="1"/>
    <col min="15625" max="15625" width="5.109375" style="1" customWidth="1"/>
    <col min="15626" max="15626" width="11.21875" style="1" customWidth="1"/>
    <col min="15627" max="15872" width="9" style="1"/>
    <col min="15873" max="15873" width="7.44140625" style="1" customWidth="1"/>
    <col min="15874" max="15874" width="13.6640625" style="1" customWidth="1"/>
    <col min="15875" max="15875" width="44.6640625" style="1" customWidth="1"/>
    <col min="15876" max="15876" width="8.77734375" style="1" customWidth="1"/>
    <col min="15877" max="15878" width="4.88671875" style="1" customWidth="1"/>
    <col min="15879" max="15879" width="4.21875" style="1" customWidth="1"/>
    <col min="15880" max="15880" width="4.109375" style="1" customWidth="1"/>
    <col min="15881" max="15881" width="5.109375" style="1" customWidth="1"/>
    <col min="15882" max="15882" width="11.21875" style="1" customWidth="1"/>
    <col min="15883" max="16128" width="9" style="1"/>
    <col min="16129" max="16129" width="7.44140625" style="1" customWidth="1"/>
    <col min="16130" max="16130" width="13.6640625" style="1" customWidth="1"/>
    <col min="16131" max="16131" width="44.6640625" style="1" customWidth="1"/>
    <col min="16132" max="16132" width="8.77734375" style="1" customWidth="1"/>
    <col min="16133" max="16134" width="4.88671875" style="1" customWidth="1"/>
    <col min="16135" max="16135" width="4.21875" style="1" customWidth="1"/>
    <col min="16136" max="16136" width="4.109375" style="1" customWidth="1"/>
    <col min="16137" max="16137" width="5.109375" style="1" customWidth="1"/>
    <col min="16138" max="16138" width="11.21875" style="1" customWidth="1"/>
    <col min="16139" max="16384" width="9" style="1"/>
  </cols>
  <sheetData>
    <row r="1" spans="1:62" ht="17.25" customHeight="1">
      <c r="A1" s="111" t="s">
        <v>263</v>
      </c>
      <c r="B1" s="111"/>
      <c r="C1" s="111"/>
      <c r="D1" s="114" t="s">
        <v>0</v>
      </c>
      <c r="E1" s="114"/>
      <c r="F1" s="114"/>
      <c r="G1" s="114"/>
      <c r="H1" s="114"/>
      <c r="I1" s="114"/>
    </row>
    <row r="2" spans="1:62" ht="32.25" customHeight="1">
      <c r="A2" s="111"/>
      <c r="B2" s="111"/>
      <c r="C2" s="111"/>
      <c r="D2" s="114" t="s">
        <v>1</v>
      </c>
      <c r="E2" s="114"/>
      <c r="F2" s="114"/>
      <c r="G2" s="114"/>
      <c r="H2" s="114"/>
      <c r="I2" s="114"/>
    </row>
    <row r="3" spans="1:62" s="3" customFormat="1" ht="22.5" customHeight="1">
      <c r="A3" s="112" t="s">
        <v>50</v>
      </c>
      <c r="B3" s="113"/>
      <c r="C3" s="113"/>
      <c r="D3" s="113"/>
      <c r="E3" s="113"/>
      <c r="F3" s="113"/>
      <c r="G3" s="113"/>
      <c r="H3" s="113"/>
      <c r="I3" s="1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s="4" customFormat="1" ht="21" customHeight="1" thickBot="1">
      <c r="A4" s="10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5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s="4" customFormat="1" ht="16.5" customHeight="1">
      <c r="A5" s="107">
        <v>42625</v>
      </c>
      <c r="B5" s="22" t="s">
        <v>11</v>
      </c>
      <c r="C5" s="23" t="s">
        <v>303</v>
      </c>
      <c r="D5" s="18" t="s">
        <v>12</v>
      </c>
      <c r="E5" s="19">
        <v>5.8</v>
      </c>
      <c r="F5" s="20">
        <f>E5*2</f>
        <v>11.6</v>
      </c>
      <c r="G5" s="20" t="s">
        <v>47</v>
      </c>
      <c r="H5" s="20">
        <f>E5*15</f>
        <v>87</v>
      </c>
      <c r="I5" s="21">
        <f>((F5+H5)*4)</f>
        <v>394.4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s="4" customFormat="1" ht="32.4">
      <c r="A6" s="108"/>
      <c r="B6" s="22" t="s">
        <v>135</v>
      </c>
      <c r="C6" s="23" t="s">
        <v>266</v>
      </c>
      <c r="D6" s="24" t="s">
        <v>14</v>
      </c>
      <c r="E6" s="19">
        <v>1.7</v>
      </c>
      <c r="F6" s="25">
        <f>E6*7</f>
        <v>11.9</v>
      </c>
      <c r="G6" s="26">
        <f>E6*5</f>
        <v>8.5</v>
      </c>
      <c r="H6" s="26" t="s">
        <v>13</v>
      </c>
      <c r="I6" s="27">
        <f>(F6*4)+(G6*9)</f>
        <v>124.1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s="4" customFormat="1" ht="32.4">
      <c r="A7" s="108"/>
      <c r="B7" s="22" t="s">
        <v>218</v>
      </c>
      <c r="C7" s="23" t="s">
        <v>224</v>
      </c>
      <c r="D7" s="28" t="s">
        <v>15</v>
      </c>
      <c r="E7" s="19">
        <v>1.6</v>
      </c>
      <c r="F7" s="26">
        <f>E7*1</f>
        <v>1.6</v>
      </c>
      <c r="G7" s="26" t="s">
        <v>47</v>
      </c>
      <c r="H7" s="26">
        <f>E7*5</f>
        <v>8</v>
      </c>
      <c r="I7" s="29">
        <f>((F7+H7)*4+6*E7)</f>
        <v>48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s="4" customFormat="1" ht="21" customHeight="1">
      <c r="A8" s="109" t="s">
        <v>61</v>
      </c>
      <c r="B8" s="22" t="s">
        <v>212</v>
      </c>
      <c r="C8" s="23" t="s">
        <v>267</v>
      </c>
      <c r="D8" s="28" t="s">
        <v>16</v>
      </c>
      <c r="E8" s="19"/>
      <c r="F8" s="26" t="s">
        <v>47</v>
      </c>
      <c r="G8" s="26" t="s">
        <v>47</v>
      </c>
      <c r="H8" s="26">
        <f>E8*15</f>
        <v>0</v>
      </c>
      <c r="I8" s="29">
        <f>H8*4</f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 s="4" customFormat="1" ht="37.5" customHeight="1">
      <c r="A9" s="109"/>
      <c r="B9" s="22" t="s">
        <v>219</v>
      </c>
      <c r="C9" s="23" t="s">
        <v>225</v>
      </c>
      <c r="D9" s="28" t="s">
        <v>17</v>
      </c>
      <c r="E9" s="19">
        <v>3</v>
      </c>
      <c r="F9" s="26" t="s">
        <v>47</v>
      </c>
      <c r="G9" s="26">
        <f>E9*5</f>
        <v>15</v>
      </c>
      <c r="H9" s="26" t="s">
        <v>13</v>
      </c>
      <c r="I9" s="29">
        <f>G9*9</f>
        <v>135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s="4" customFormat="1" ht="17.399999999999999" thickBot="1">
      <c r="A10" s="110"/>
      <c r="B10" s="30"/>
      <c r="C10" s="31"/>
      <c r="D10" s="32" t="s">
        <v>18</v>
      </c>
      <c r="E10" s="33"/>
      <c r="F10" s="33">
        <f>F5+F6+F7</f>
        <v>25.1</v>
      </c>
      <c r="G10" s="34">
        <f>G6+G9</f>
        <v>23.5</v>
      </c>
      <c r="H10" s="34">
        <f>H5+H7+H8</f>
        <v>95</v>
      </c>
      <c r="I10" s="35">
        <f>I5+I6+I7+I8+I9</f>
        <v>701.5</v>
      </c>
      <c r="J10" s="2"/>
      <c r="K10" s="7">
        <f>F10*4/I10</f>
        <v>0.14312188168210976</v>
      </c>
      <c r="L10" s="7">
        <f>G10*9/I10</f>
        <v>0.30149679258731288</v>
      </c>
      <c r="M10" s="7">
        <f>H10*4/I10</f>
        <v>0.5416963649322879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ht="21" customHeight="1" thickBot="1">
      <c r="A11" s="10" t="s">
        <v>2</v>
      </c>
      <c r="B11" s="36" t="s">
        <v>3</v>
      </c>
      <c r="C11" s="37" t="s">
        <v>4</v>
      </c>
      <c r="D11" s="38" t="s">
        <v>5</v>
      </c>
      <c r="E11" s="39" t="s">
        <v>6</v>
      </c>
      <c r="F11" s="39" t="s">
        <v>7</v>
      </c>
      <c r="G11" s="39" t="s">
        <v>8</v>
      </c>
      <c r="H11" s="39" t="s">
        <v>9</v>
      </c>
      <c r="I11" s="40" t="s">
        <v>10</v>
      </c>
    </row>
    <row r="12" spans="1:62" ht="16.5" customHeight="1">
      <c r="A12" s="107">
        <f>A5+1</f>
        <v>42626</v>
      </c>
      <c r="B12" s="22" t="s">
        <v>133</v>
      </c>
      <c r="C12" s="23" t="s">
        <v>304</v>
      </c>
      <c r="D12" s="18" t="s">
        <v>12</v>
      </c>
      <c r="E12" s="19">
        <v>4.8</v>
      </c>
      <c r="F12" s="20">
        <v>9.6</v>
      </c>
      <c r="G12" s="20" t="s">
        <v>47</v>
      </c>
      <c r="H12" s="20">
        <v>72</v>
      </c>
      <c r="I12" s="21">
        <v>336</v>
      </c>
    </row>
    <row r="13" spans="1:62">
      <c r="A13" s="108"/>
      <c r="B13" s="22" t="s">
        <v>136</v>
      </c>
      <c r="C13" s="23" t="s">
        <v>226</v>
      </c>
      <c r="D13" s="24" t="s">
        <v>14</v>
      </c>
      <c r="E13" s="19">
        <v>2</v>
      </c>
      <c r="F13" s="25">
        <v>14</v>
      </c>
      <c r="G13" s="26">
        <v>10</v>
      </c>
      <c r="H13" s="26" t="s">
        <v>13</v>
      </c>
      <c r="I13" s="27">
        <v>146</v>
      </c>
    </row>
    <row r="14" spans="1:62" ht="32.4">
      <c r="A14" s="108"/>
      <c r="B14" s="22" t="s">
        <v>813</v>
      </c>
      <c r="C14" s="23" t="s">
        <v>816</v>
      </c>
      <c r="D14" s="28" t="s">
        <v>15</v>
      </c>
      <c r="E14" s="19">
        <v>2</v>
      </c>
      <c r="F14" s="26">
        <v>2</v>
      </c>
      <c r="G14" s="26" t="s">
        <v>47</v>
      </c>
      <c r="H14" s="26">
        <v>10</v>
      </c>
      <c r="I14" s="29">
        <v>50</v>
      </c>
    </row>
    <row r="15" spans="1:62">
      <c r="A15" s="109" t="s">
        <v>62</v>
      </c>
      <c r="B15" s="22" t="s">
        <v>139</v>
      </c>
      <c r="C15" s="23" t="s">
        <v>305</v>
      </c>
      <c r="D15" s="28" t="s">
        <v>16</v>
      </c>
      <c r="E15" s="19">
        <v>1</v>
      </c>
      <c r="F15" s="26" t="s">
        <v>47</v>
      </c>
      <c r="G15" s="26" t="s">
        <v>47</v>
      </c>
      <c r="H15" s="26">
        <f>E15*15</f>
        <v>15</v>
      </c>
      <c r="I15" s="29">
        <f>H15*4</f>
        <v>60</v>
      </c>
    </row>
    <row r="16" spans="1:62" ht="34.5" customHeight="1">
      <c r="A16" s="109"/>
      <c r="B16" s="22" t="s">
        <v>142</v>
      </c>
      <c r="C16" s="23" t="s">
        <v>268</v>
      </c>
      <c r="D16" s="28" t="s">
        <v>17</v>
      </c>
      <c r="E16" s="19">
        <v>2.8</v>
      </c>
      <c r="F16" s="26" t="s">
        <v>47</v>
      </c>
      <c r="G16" s="26">
        <f>E16*5</f>
        <v>14</v>
      </c>
      <c r="H16" s="26" t="s">
        <v>13</v>
      </c>
      <c r="I16" s="29">
        <f>G16*9</f>
        <v>126</v>
      </c>
    </row>
    <row r="17" spans="1:13" ht="16.5" customHeight="1" thickBot="1">
      <c r="A17" s="110"/>
      <c r="B17" s="30" t="s">
        <v>48</v>
      </c>
      <c r="C17" s="31" t="s">
        <v>57</v>
      </c>
      <c r="D17" s="32" t="s">
        <v>18</v>
      </c>
      <c r="E17" s="33"/>
      <c r="F17" s="33">
        <v>25.6</v>
      </c>
      <c r="G17" s="34">
        <v>24</v>
      </c>
      <c r="H17" s="34">
        <v>97</v>
      </c>
      <c r="I17" s="35">
        <v>718</v>
      </c>
      <c r="K17" s="7">
        <f>F17*4/I17</f>
        <v>0.14261838440111421</v>
      </c>
      <c r="L17" s="7">
        <f>G17*9/I17</f>
        <v>0.30083565459610029</v>
      </c>
      <c r="M17" s="7">
        <f>H17*4/I17</f>
        <v>0.54038997214484674</v>
      </c>
    </row>
    <row r="18" spans="1:13" ht="21" customHeight="1" thickBot="1">
      <c r="A18" s="10" t="s">
        <v>2</v>
      </c>
      <c r="B18" s="36" t="s">
        <v>3</v>
      </c>
      <c r="C18" s="37" t="s">
        <v>4</v>
      </c>
      <c r="D18" s="38" t="s">
        <v>5</v>
      </c>
      <c r="E18" s="39" t="s">
        <v>6</v>
      </c>
      <c r="F18" s="39" t="s">
        <v>7</v>
      </c>
      <c r="G18" s="39" t="s">
        <v>8</v>
      </c>
      <c r="H18" s="39" t="s">
        <v>9</v>
      </c>
      <c r="I18" s="40" t="s">
        <v>10</v>
      </c>
    </row>
    <row r="19" spans="1:13" ht="32.4">
      <c r="A19" s="107">
        <f>A12+1</f>
        <v>42627</v>
      </c>
      <c r="B19" s="22" t="s">
        <v>134</v>
      </c>
      <c r="C19" s="23" t="s">
        <v>308</v>
      </c>
      <c r="D19" s="18" t="s">
        <v>12</v>
      </c>
      <c r="E19" s="19">
        <v>5.5</v>
      </c>
      <c r="F19" s="20">
        <v>11</v>
      </c>
      <c r="G19" s="20" t="s">
        <v>47</v>
      </c>
      <c r="H19" s="20">
        <v>82.5</v>
      </c>
      <c r="I19" s="21">
        <v>385</v>
      </c>
    </row>
    <row r="20" spans="1:13">
      <c r="A20" s="108"/>
      <c r="B20" s="22" t="s">
        <v>137</v>
      </c>
      <c r="C20" s="23" t="s">
        <v>307</v>
      </c>
      <c r="D20" s="24" t="s">
        <v>14</v>
      </c>
      <c r="E20" s="19">
        <v>2.6</v>
      </c>
      <c r="F20" s="25">
        <v>18.2</v>
      </c>
      <c r="G20" s="26">
        <v>13</v>
      </c>
      <c r="H20" s="26" t="s">
        <v>13</v>
      </c>
      <c r="I20" s="27">
        <v>189.8</v>
      </c>
    </row>
    <row r="21" spans="1:13" ht="32.4">
      <c r="A21" s="108"/>
      <c r="B21" s="22" t="s">
        <v>814</v>
      </c>
      <c r="C21" s="23" t="s">
        <v>815</v>
      </c>
      <c r="D21" s="28" t="s">
        <v>15</v>
      </c>
      <c r="E21" s="19">
        <v>1.4</v>
      </c>
      <c r="F21" s="26">
        <v>1.4</v>
      </c>
      <c r="G21" s="26" t="s">
        <v>47</v>
      </c>
      <c r="H21" s="26">
        <v>7</v>
      </c>
      <c r="I21" s="29">
        <v>35</v>
      </c>
    </row>
    <row r="22" spans="1:13" ht="21" customHeight="1">
      <c r="A22" s="109" t="s">
        <v>63</v>
      </c>
      <c r="B22" s="22" t="s">
        <v>140</v>
      </c>
      <c r="C22" s="23" t="s">
        <v>269</v>
      </c>
      <c r="D22" s="28" t="s">
        <v>16</v>
      </c>
      <c r="E22" s="19">
        <v>1</v>
      </c>
      <c r="F22" s="26" t="s">
        <v>47</v>
      </c>
      <c r="G22" s="26" t="s">
        <v>47</v>
      </c>
      <c r="H22" s="26">
        <f>E22*15</f>
        <v>15</v>
      </c>
      <c r="I22" s="29">
        <f>H22*4</f>
        <v>60</v>
      </c>
    </row>
    <row r="23" spans="1:13" ht="32.4">
      <c r="A23" s="109"/>
      <c r="B23" s="22" t="s">
        <v>66</v>
      </c>
      <c r="C23" s="23" t="s">
        <v>306</v>
      </c>
      <c r="D23" s="28" t="s">
        <v>17</v>
      </c>
      <c r="E23" s="19">
        <v>2.9</v>
      </c>
      <c r="F23" s="26" t="s">
        <v>47</v>
      </c>
      <c r="G23" s="26">
        <f>E23*5</f>
        <v>14.5</v>
      </c>
      <c r="H23" s="26" t="s">
        <v>13</v>
      </c>
      <c r="I23" s="29">
        <f>G23*9</f>
        <v>130.5</v>
      </c>
    </row>
    <row r="24" spans="1:13" ht="16.5" customHeight="1" thickBot="1">
      <c r="A24" s="110"/>
      <c r="B24" s="30" t="s">
        <v>48</v>
      </c>
      <c r="C24" s="31" t="s">
        <v>57</v>
      </c>
      <c r="D24" s="32" t="s">
        <v>18</v>
      </c>
      <c r="E24" s="33"/>
      <c r="F24" s="33">
        <f>F19+F20+F21</f>
        <v>30.599999999999998</v>
      </c>
      <c r="G24" s="34">
        <f>G20+G23</f>
        <v>27.5</v>
      </c>
      <c r="H24" s="34">
        <f>H19+H21+H22</f>
        <v>104.5</v>
      </c>
      <c r="I24" s="35">
        <v>800.5</v>
      </c>
      <c r="K24" s="7">
        <f>F24*4/I24</f>
        <v>0.15290443472829479</v>
      </c>
      <c r="L24" s="7">
        <f>G24*9/I24</f>
        <v>0.30918176139912557</v>
      </c>
      <c r="M24" s="7">
        <f>H24*4/I24</f>
        <v>0.52217364147407874</v>
      </c>
    </row>
    <row r="25" spans="1:13" ht="21" customHeight="1" thickBot="1">
      <c r="A25" s="10" t="s">
        <v>2</v>
      </c>
      <c r="B25" s="36" t="s">
        <v>3</v>
      </c>
      <c r="C25" s="37" t="s">
        <v>4</v>
      </c>
      <c r="D25" s="38" t="s">
        <v>5</v>
      </c>
      <c r="E25" s="39" t="s">
        <v>6</v>
      </c>
      <c r="F25" s="39" t="s">
        <v>7</v>
      </c>
      <c r="G25" s="39" t="s">
        <v>8</v>
      </c>
      <c r="H25" s="39" t="s">
        <v>9</v>
      </c>
      <c r="I25" s="40" t="s">
        <v>10</v>
      </c>
    </row>
    <row r="26" spans="1:13" ht="21" customHeight="1">
      <c r="A26" s="107">
        <f>A19+1</f>
        <v>42628</v>
      </c>
      <c r="B26" s="16"/>
      <c r="C26" s="17"/>
      <c r="D26" s="18"/>
      <c r="E26" s="19"/>
      <c r="F26" s="20"/>
      <c r="G26" s="20"/>
      <c r="H26" s="20"/>
      <c r="I26" s="21"/>
    </row>
    <row r="27" spans="1:13" ht="33.75" customHeight="1">
      <c r="A27" s="108"/>
      <c r="B27" s="22"/>
      <c r="C27" s="23"/>
      <c r="D27" s="24"/>
      <c r="E27" s="19"/>
      <c r="F27" s="25"/>
      <c r="G27" s="26"/>
      <c r="H27" s="26"/>
      <c r="I27" s="27"/>
    </row>
    <row r="28" spans="1:13" ht="32.25" customHeight="1">
      <c r="A28" s="108"/>
      <c r="B28" s="22"/>
      <c r="C28" s="23"/>
      <c r="D28" s="28"/>
      <c r="E28" s="19"/>
      <c r="F28" s="26"/>
      <c r="G28" s="26"/>
      <c r="H28" s="26"/>
      <c r="I28" s="29"/>
    </row>
    <row r="29" spans="1:13" ht="21" customHeight="1">
      <c r="A29" s="109" t="s">
        <v>60</v>
      </c>
      <c r="B29" s="22"/>
      <c r="C29" s="23"/>
      <c r="D29" s="28"/>
      <c r="E29" s="19"/>
      <c r="F29" s="26"/>
      <c r="G29" s="26"/>
      <c r="H29" s="26"/>
      <c r="I29" s="29"/>
    </row>
    <row r="30" spans="1:13">
      <c r="A30" s="109"/>
      <c r="B30" s="22"/>
      <c r="C30" s="23"/>
      <c r="D30" s="28"/>
      <c r="E30" s="19"/>
      <c r="F30" s="26"/>
      <c r="G30" s="26"/>
      <c r="H30" s="26"/>
      <c r="I30" s="29"/>
    </row>
    <row r="31" spans="1:13" ht="17.25" customHeight="1" thickBot="1">
      <c r="A31" s="110"/>
      <c r="B31" s="30"/>
      <c r="C31" s="31"/>
      <c r="D31" s="32"/>
      <c r="E31" s="33"/>
      <c r="F31" s="33"/>
      <c r="G31" s="34"/>
      <c r="H31" s="34"/>
      <c r="I31" s="35"/>
      <c r="K31" s="7" t="e">
        <f>F31*4/I31</f>
        <v>#DIV/0!</v>
      </c>
      <c r="L31" s="7" t="e">
        <f>G31*9/I31</f>
        <v>#DIV/0!</v>
      </c>
      <c r="M31" s="7" t="e">
        <f>H31*4/I31</f>
        <v>#DIV/0!</v>
      </c>
    </row>
    <row r="32" spans="1:13" ht="21" customHeight="1" thickBot="1">
      <c r="A32" s="10" t="s">
        <v>2</v>
      </c>
      <c r="B32" s="36" t="s">
        <v>3</v>
      </c>
      <c r="C32" s="37" t="s">
        <v>4</v>
      </c>
      <c r="D32" s="38" t="s">
        <v>5</v>
      </c>
      <c r="E32" s="39" t="s">
        <v>6</v>
      </c>
      <c r="F32" s="39" t="s">
        <v>7</v>
      </c>
      <c r="G32" s="39" t="s">
        <v>8</v>
      </c>
      <c r="H32" s="39" t="s">
        <v>9</v>
      </c>
      <c r="I32" s="40" t="s">
        <v>10</v>
      </c>
    </row>
    <row r="33" spans="1:13" ht="16.5" customHeight="1">
      <c r="A33" s="107">
        <f>A26+1</f>
        <v>42629</v>
      </c>
      <c r="B33" s="22"/>
      <c r="C33" s="23"/>
      <c r="D33" s="18"/>
      <c r="E33" s="19"/>
      <c r="F33" s="20"/>
      <c r="G33" s="20"/>
      <c r="H33" s="20"/>
      <c r="I33" s="21"/>
    </row>
    <row r="34" spans="1:13">
      <c r="A34" s="108"/>
      <c r="B34" s="22"/>
      <c r="C34" s="23"/>
      <c r="D34" s="24"/>
      <c r="E34" s="19"/>
      <c r="F34" s="25"/>
      <c r="G34" s="26"/>
      <c r="H34" s="26"/>
      <c r="I34" s="27"/>
    </row>
    <row r="35" spans="1:13" ht="33.75" customHeight="1">
      <c r="A35" s="108"/>
      <c r="B35" s="22"/>
      <c r="C35" s="23"/>
      <c r="D35" s="28"/>
      <c r="E35" s="19"/>
      <c r="F35" s="26"/>
      <c r="G35" s="26"/>
      <c r="H35" s="26"/>
      <c r="I35" s="29"/>
    </row>
    <row r="36" spans="1:13" ht="21" customHeight="1">
      <c r="A36" s="109" t="s">
        <v>64</v>
      </c>
      <c r="B36" s="22"/>
      <c r="C36" s="23"/>
      <c r="D36" s="28"/>
      <c r="E36" s="19"/>
      <c r="F36" s="26"/>
      <c r="G36" s="26"/>
      <c r="H36" s="26"/>
      <c r="I36" s="29"/>
    </row>
    <row r="37" spans="1:13">
      <c r="A37" s="109"/>
      <c r="B37" s="22"/>
      <c r="C37" s="23"/>
      <c r="D37" s="28"/>
      <c r="E37" s="19"/>
      <c r="F37" s="26"/>
      <c r="G37" s="26"/>
      <c r="H37" s="26"/>
      <c r="I37" s="29"/>
    </row>
    <row r="38" spans="1:13" ht="21" customHeight="1" thickBot="1">
      <c r="A38" s="110"/>
      <c r="B38" s="30"/>
      <c r="C38" s="31"/>
      <c r="D38" s="32"/>
      <c r="E38" s="33"/>
      <c r="F38" s="33"/>
      <c r="G38" s="34"/>
      <c r="H38" s="34"/>
      <c r="I38" s="35"/>
      <c r="K38" s="7" t="e">
        <f>F38*4/I38</f>
        <v>#DIV/0!</v>
      </c>
      <c r="L38" s="7" t="e">
        <f>G38*9/I38</f>
        <v>#DIV/0!</v>
      </c>
      <c r="M38" s="7" t="e">
        <f>H38*4/I38</f>
        <v>#DIV/0!</v>
      </c>
    </row>
    <row r="39" spans="1:13">
      <c r="A39" s="41" t="s">
        <v>44</v>
      </c>
      <c r="B39" s="42"/>
      <c r="C39" s="43" t="s">
        <v>45</v>
      </c>
      <c r="D39" s="43" t="s">
        <v>46</v>
      </c>
      <c r="E39" s="43"/>
      <c r="F39" s="43"/>
      <c r="G39" s="42"/>
      <c r="H39" s="42"/>
      <c r="I39" s="42"/>
    </row>
    <row r="40" spans="1:13">
      <c r="B40" s="8"/>
      <c r="C40" s="8"/>
      <c r="F40" s="6"/>
      <c r="H40" s="6"/>
    </row>
    <row r="41" spans="1:13">
      <c r="B41" s="8"/>
      <c r="C41" s="8"/>
    </row>
    <row r="42" spans="1:13">
      <c r="B42" s="8"/>
      <c r="C42" s="8"/>
      <c r="F42" s="6"/>
    </row>
  </sheetData>
  <mergeCells count="14">
    <mergeCell ref="A33:A35"/>
    <mergeCell ref="A36:A38"/>
    <mergeCell ref="A12:A14"/>
    <mergeCell ref="A15:A17"/>
    <mergeCell ref="A19:A21"/>
    <mergeCell ref="A22:A24"/>
    <mergeCell ref="A26:A28"/>
    <mergeCell ref="A29:A31"/>
    <mergeCell ref="A8:A10"/>
    <mergeCell ref="A1:C2"/>
    <mergeCell ref="D1:I1"/>
    <mergeCell ref="D2:I2"/>
    <mergeCell ref="A3:I3"/>
    <mergeCell ref="A5:A7"/>
  </mergeCells>
  <phoneticPr fontId="1" type="noConversion"/>
  <printOptions horizontalCentered="1"/>
  <pageMargins left="0.27559055118110237" right="0" top="0.39370078740157483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2"/>
  <sheetViews>
    <sheetView topLeftCell="A34" zoomScale="98" zoomScaleNormal="98" workbookViewId="0">
      <selection activeCell="E15" sqref="E15"/>
    </sheetView>
  </sheetViews>
  <sheetFormatPr defaultRowHeight="16.2"/>
  <cols>
    <col min="1" max="1" width="6.33203125" style="5" customWidth="1"/>
    <col min="2" max="2" width="13.6640625" style="1" customWidth="1"/>
    <col min="3" max="3" width="45.33203125" style="1" customWidth="1"/>
    <col min="4" max="4" width="7.6640625" style="5" customWidth="1"/>
    <col min="5" max="6" width="4.88671875" style="5" customWidth="1"/>
    <col min="7" max="7" width="4.21875" style="5" customWidth="1"/>
    <col min="8" max="8" width="4.109375" style="5" customWidth="1"/>
    <col min="9" max="9" width="5.109375" style="5" customWidth="1"/>
    <col min="10" max="10" width="11.21875" style="1" customWidth="1"/>
    <col min="11" max="12" width="0" style="1" hidden="1" customWidth="1"/>
    <col min="13" max="13" width="12.6640625" style="1" hidden="1" customWidth="1"/>
    <col min="14" max="256" width="9" style="1"/>
    <col min="257" max="257" width="7.44140625" style="1" customWidth="1"/>
    <col min="258" max="258" width="13.6640625" style="1" customWidth="1"/>
    <col min="259" max="259" width="44.6640625" style="1" customWidth="1"/>
    <col min="260" max="260" width="8.77734375" style="1" customWidth="1"/>
    <col min="261" max="262" width="4.88671875" style="1" customWidth="1"/>
    <col min="263" max="263" width="4.21875" style="1" customWidth="1"/>
    <col min="264" max="264" width="4.109375" style="1" customWidth="1"/>
    <col min="265" max="265" width="5.109375" style="1" customWidth="1"/>
    <col min="266" max="266" width="11.21875" style="1" customWidth="1"/>
    <col min="267" max="512" width="9" style="1"/>
    <col min="513" max="513" width="7.44140625" style="1" customWidth="1"/>
    <col min="514" max="514" width="13.6640625" style="1" customWidth="1"/>
    <col min="515" max="515" width="44.6640625" style="1" customWidth="1"/>
    <col min="516" max="516" width="8.77734375" style="1" customWidth="1"/>
    <col min="517" max="518" width="4.88671875" style="1" customWidth="1"/>
    <col min="519" max="519" width="4.21875" style="1" customWidth="1"/>
    <col min="520" max="520" width="4.109375" style="1" customWidth="1"/>
    <col min="521" max="521" width="5.109375" style="1" customWidth="1"/>
    <col min="522" max="522" width="11.21875" style="1" customWidth="1"/>
    <col min="523" max="768" width="9" style="1"/>
    <col min="769" max="769" width="7.44140625" style="1" customWidth="1"/>
    <col min="770" max="770" width="13.6640625" style="1" customWidth="1"/>
    <col min="771" max="771" width="44.6640625" style="1" customWidth="1"/>
    <col min="772" max="772" width="8.77734375" style="1" customWidth="1"/>
    <col min="773" max="774" width="4.88671875" style="1" customWidth="1"/>
    <col min="775" max="775" width="4.21875" style="1" customWidth="1"/>
    <col min="776" max="776" width="4.109375" style="1" customWidth="1"/>
    <col min="777" max="777" width="5.109375" style="1" customWidth="1"/>
    <col min="778" max="778" width="11.21875" style="1" customWidth="1"/>
    <col min="779" max="1024" width="9" style="1"/>
    <col min="1025" max="1025" width="7.44140625" style="1" customWidth="1"/>
    <col min="1026" max="1026" width="13.6640625" style="1" customWidth="1"/>
    <col min="1027" max="1027" width="44.6640625" style="1" customWidth="1"/>
    <col min="1028" max="1028" width="8.77734375" style="1" customWidth="1"/>
    <col min="1029" max="1030" width="4.88671875" style="1" customWidth="1"/>
    <col min="1031" max="1031" width="4.21875" style="1" customWidth="1"/>
    <col min="1032" max="1032" width="4.109375" style="1" customWidth="1"/>
    <col min="1033" max="1033" width="5.109375" style="1" customWidth="1"/>
    <col min="1034" max="1034" width="11.21875" style="1" customWidth="1"/>
    <col min="1035" max="1280" width="9" style="1"/>
    <col min="1281" max="1281" width="7.44140625" style="1" customWidth="1"/>
    <col min="1282" max="1282" width="13.6640625" style="1" customWidth="1"/>
    <col min="1283" max="1283" width="44.6640625" style="1" customWidth="1"/>
    <col min="1284" max="1284" width="8.77734375" style="1" customWidth="1"/>
    <col min="1285" max="1286" width="4.88671875" style="1" customWidth="1"/>
    <col min="1287" max="1287" width="4.21875" style="1" customWidth="1"/>
    <col min="1288" max="1288" width="4.109375" style="1" customWidth="1"/>
    <col min="1289" max="1289" width="5.109375" style="1" customWidth="1"/>
    <col min="1290" max="1290" width="11.21875" style="1" customWidth="1"/>
    <col min="1291" max="1536" width="9" style="1"/>
    <col min="1537" max="1537" width="7.44140625" style="1" customWidth="1"/>
    <col min="1538" max="1538" width="13.6640625" style="1" customWidth="1"/>
    <col min="1539" max="1539" width="44.6640625" style="1" customWidth="1"/>
    <col min="1540" max="1540" width="8.77734375" style="1" customWidth="1"/>
    <col min="1541" max="1542" width="4.88671875" style="1" customWidth="1"/>
    <col min="1543" max="1543" width="4.21875" style="1" customWidth="1"/>
    <col min="1544" max="1544" width="4.109375" style="1" customWidth="1"/>
    <col min="1545" max="1545" width="5.109375" style="1" customWidth="1"/>
    <col min="1546" max="1546" width="11.21875" style="1" customWidth="1"/>
    <col min="1547" max="1792" width="9" style="1"/>
    <col min="1793" max="1793" width="7.44140625" style="1" customWidth="1"/>
    <col min="1794" max="1794" width="13.6640625" style="1" customWidth="1"/>
    <col min="1795" max="1795" width="44.6640625" style="1" customWidth="1"/>
    <col min="1796" max="1796" width="8.77734375" style="1" customWidth="1"/>
    <col min="1797" max="1798" width="4.88671875" style="1" customWidth="1"/>
    <col min="1799" max="1799" width="4.21875" style="1" customWidth="1"/>
    <col min="1800" max="1800" width="4.109375" style="1" customWidth="1"/>
    <col min="1801" max="1801" width="5.109375" style="1" customWidth="1"/>
    <col min="1802" max="1802" width="11.21875" style="1" customWidth="1"/>
    <col min="1803" max="2048" width="9" style="1"/>
    <col min="2049" max="2049" width="7.44140625" style="1" customWidth="1"/>
    <col min="2050" max="2050" width="13.6640625" style="1" customWidth="1"/>
    <col min="2051" max="2051" width="44.6640625" style="1" customWidth="1"/>
    <col min="2052" max="2052" width="8.77734375" style="1" customWidth="1"/>
    <col min="2053" max="2054" width="4.88671875" style="1" customWidth="1"/>
    <col min="2055" max="2055" width="4.21875" style="1" customWidth="1"/>
    <col min="2056" max="2056" width="4.109375" style="1" customWidth="1"/>
    <col min="2057" max="2057" width="5.109375" style="1" customWidth="1"/>
    <col min="2058" max="2058" width="11.21875" style="1" customWidth="1"/>
    <col min="2059" max="2304" width="9" style="1"/>
    <col min="2305" max="2305" width="7.44140625" style="1" customWidth="1"/>
    <col min="2306" max="2306" width="13.6640625" style="1" customWidth="1"/>
    <col min="2307" max="2307" width="44.6640625" style="1" customWidth="1"/>
    <col min="2308" max="2308" width="8.77734375" style="1" customWidth="1"/>
    <col min="2309" max="2310" width="4.88671875" style="1" customWidth="1"/>
    <col min="2311" max="2311" width="4.21875" style="1" customWidth="1"/>
    <col min="2312" max="2312" width="4.109375" style="1" customWidth="1"/>
    <col min="2313" max="2313" width="5.109375" style="1" customWidth="1"/>
    <col min="2314" max="2314" width="11.21875" style="1" customWidth="1"/>
    <col min="2315" max="2560" width="9" style="1"/>
    <col min="2561" max="2561" width="7.44140625" style="1" customWidth="1"/>
    <col min="2562" max="2562" width="13.6640625" style="1" customWidth="1"/>
    <col min="2563" max="2563" width="44.6640625" style="1" customWidth="1"/>
    <col min="2564" max="2564" width="8.77734375" style="1" customWidth="1"/>
    <col min="2565" max="2566" width="4.88671875" style="1" customWidth="1"/>
    <col min="2567" max="2567" width="4.21875" style="1" customWidth="1"/>
    <col min="2568" max="2568" width="4.109375" style="1" customWidth="1"/>
    <col min="2569" max="2569" width="5.109375" style="1" customWidth="1"/>
    <col min="2570" max="2570" width="11.21875" style="1" customWidth="1"/>
    <col min="2571" max="2816" width="9" style="1"/>
    <col min="2817" max="2817" width="7.44140625" style="1" customWidth="1"/>
    <col min="2818" max="2818" width="13.6640625" style="1" customWidth="1"/>
    <col min="2819" max="2819" width="44.6640625" style="1" customWidth="1"/>
    <col min="2820" max="2820" width="8.77734375" style="1" customWidth="1"/>
    <col min="2821" max="2822" width="4.88671875" style="1" customWidth="1"/>
    <col min="2823" max="2823" width="4.21875" style="1" customWidth="1"/>
    <col min="2824" max="2824" width="4.109375" style="1" customWidth="1"/>
    <col min="2825" max="2825" width="5.109375" style="1" customWidth="1"/>
    <col min="2826" max="2826" width="11.21875" style="1" customWidth="1"/>
    <col min="2827" max="3072" width="9" style="1"/>
    <col min="3073" max="3073" width="7.44140625" style="1" customWidth="1"/>
    <col min="3074" max="3074" width="13.6640625" style="1" customWidth="1"/>
    <col min="3075" max="3075" width="44.6640625" style="1" customWidth="1"/>
    <col min="3076" max="3076" width="8.77734375" style="1" customWidth="1"/>
    <col min="3077" max="3078" width="4.88671875" style="1" customWidth="1"/>
    <col min="3079" max="3079" width="4.21875" style="1" customWidth="1"/>
    <col min="3080" max="3080" width="4.109375" style="1" customWidth="1"/>
    <col min="3081" max="3081" width="5.109375" style="1" customWidth="1"/>
    <col min="3082" max="3082" width="11.21875" style="1" customWidth="1"/>
    <col min="3083" max="3328" width="9" style="1"/>
    <col min="3329" max="3329" width="7.44140625" style="1" customWidth="1"/>
    <col min="3330" max="3330" width="13.6640625" style="1" customWidth="1"/>
    <col min="3331" max="3331" width="44.6640625" style="1" customWidth="1"/>
    <col min="3332" max="3332" width="8.77734375" style="1" customWidth="1"/>
    <col min="3333" max="3334" width="4.88671875" style="1" customWidth="1"/>
    <col min="3335" max="3335" width="4.21875" style="1" customWidth="1"/>
    <col min="3336" max="3336" width="4.109375" style="1" customWidth="1"/>
    <col min="3337" max="3337" width="5.109375" style="1" customWidth="1"/>
    <col min="3338" max="3338" width="11.21875" style="1" customWidth="1"/>
    <col min="3339" max="3584" width="9" style="1"/>
    <col min="3585" max="3585" width="7.44140625" style="1" customWidth="1"/>
    <col min="3586" max="3586" width="13.6640625" style="1" customWidth="1"/>
    <col min="3587" max="3587" width="44.6640625" style="1" customWidth="1"/>
    <col min="3588" max="3588" width="8.77734375" style="1" customWidth="1"/>
    <col min="3589" max="3590" width="4.88671875" style="1" customWidth="1"/>
    <col min="3591" max="3591" width="4.21875" style="1" customWidth="1"/>
    <col min="3592" max="3592" width="4.109375" style="1" customWidth="1"/>
    <col min="3593" max="3593" width="5.109375" style="1" customWidth="1"/>
    <col min="3594" max="3594" width="11.21875" style="1" customWidth="1"/>
    <col min="3595" max="3840" width="9" style="1"/>
    <col min="3841" max="3841" width="7.44140625" style="1" customWidth="1"/>
    <col min="3842" max="3842" width="13.6640625" style="1" customWidth="1"/>
    <col min="3843" max="3843" width="44.6640625" style="1" customWidth="1"/>
    <col min="3844" max="3844" width="8.77734375" style="1" customWidth="1"/>
    <col min="3845" max="3846" width="4.88671875" style="1" customWidth="1"/>
    <col min="3847" max="3847" width="4.21875" style="1" customWidth="1"/>
    <col min="3848" max="3848" width="4.109375" style="1" customWidth="1"/>
    <col min="3849" max="3849" width="5.109375" style="1" customWidth="1"/>
    <col min="3850" max="3850" width="11.21875" style="1" customWidth="1"/>
    <col min="3851" max="4096" width="9" style="1"/>
    <col min="4097" max="4097" width="7.44140625" style="1" customWidth="1"/>
    <col min="4098" max="4098" width="13.6640625" style="1" customWidth="1"/>
    <col min="4099" max="4099" width="44.6640625" style="1" customWidth="1"/>
    <col min="4100" max="4100" width="8.77734375" style="1" customWidth="1"/>
    <col min="4101" max="4102" width="4.88671875" style="1" customWidth="1"/>
    <col min="4103" max="4103" width="4.21875" style="1" customWidth="1"/>
    <col min="4104" max="4104" width="4.109375" style="1" customWidth="1"/>
    <col min="4105" max="4105" width="5.109375" style="1" customWidth="1"/>
    <col min="4106" max="4106" width="11.21875" style="1" customWidth="1"/>
    <col min="4107" max="4352" width="9" style="1"/>
    <col min="4353" max="4353" width="7.44140625" style="1" customWidth="1"/>
    <col min="4354" max="4354" width="13.6640625" style="1" customWidth="1"/>
    <col min="4355" max="4355" width="44.6640625" style="1" customWidth="1"/>
    <col min="4356" max="4356" width="8.77734375" style="1" customWidth="1"/>
    <col min="4357" max="4358" width="4.88671875" style="1" customWidth="1"/>
    <col min="4359" max="4359" width="4.21875" style="1" customWidth="1"/>
    <col min="4360" max="4360" width="4.109375" style="1" customWidth="1"/>
    <col min="4361" max="4361" width="5.109375" style="1" customWidth="1"/>
    <col min="4362" max="4362" width="11.21875" style="1" customWidth="1"/>
    <col min="4363" max="4608" width="9" style="1"/>
    <col min="4609" max="4609" width="7.44140625" style="1" customWidth="1"/>
    <col min="4610" max="4610" width="13.6640625" style="1" customWidth="1"/>
    <col min="4611" max="4611" width="44.6640625" style="1" customWidth="1"/>
    <col min="4612" max="4612" width="8.77734375" style="1" customWidth="1"/>
    <col min="4613" max="4614" width="4.88671875" style="1" customWidth="1"/>
    <col min="4615" max="4615" width="4.21875" style="1" customWidth="1"/>
    <col min="4616" max="4616" width="4.109375" style="1" customWidth="1"/>
    <col min="4617" max="4617" width="5.109375" style="1" customWidth="1"/>
    <col min="4618" max="4618" width="11.21875" style="1" customWidth="1"/>
    <col min="4619" max="4864" width="9" style="1"/>
    <col min="4865" max="4865" width="7.44140625" style="1" customWidth="1"/>
    <col min="4866" max="4866" width="13.6640625" style="1" customWidth="1"/>
    <col min="4867" max="4867" width="44.6640625" style="1" customWidth="1"/>
    <col min="4868" max="4868" width="8.77734375" style="1" customWidth="1"/>
    <col min="4869" max="4870" width="4.88671875" style="1" customWidth="1"/>
    <col min="4871" max="4871" width="4.21875" style="1" customWidth="1"/>
    <col min="4872" max="4872" width="4.109375" style="1" customWidth="1"/>
    <col min="4873" max="4873" width="5.109375" style="1" customWidth="1"/>
    <col min="4874" max="4874" width="11.21875" style="1" customWidth="1"/>
    <col min="4875" max="5120" width="9" style="1"/>
    <col min="5121" max="5121" width="7.44140625" style="1" customWidth="1"/>
    <col min="5122" max="5122" width="13.6640625" style="1" customWidth="1"/>
    <col min="5123" max="5123" width="44.6640625" style="1" customWidth="1"/>
    <col min="5124" max="5124" width="8.77734375" style="1" customWidth="1"/>
    <col min="5125" max="5126" width="4.88671875" style="1" customWidth="1"/>
    <col min="5127" max="5127" width="4.21875" style="1" customWidth="1"/>
    <col min="5128" max="5128" width="4.109375" style="1" customWidth="1"/>
    <col min="5129" max="5129" width="5.109375" style="1" customWidth="1"/>
    <col min="5130" max="5130" width="11.21875" style="1" customWidth="1"/>
    <col min="5131" max="5376" width="9" style="1"/>
    <col min="5377" max="5377" width="7.44140625" style="1" customWidth="1"/>
    <col min="5378" max="5378" width="13.6640625" style="1" customWidth="1"/>
    <col min="5379" max="5379" width="44.6640625" style="1" customWidth="1"/>
    <col min="5380" max="5380" width="8.77734375" style="1" customWidth="1"/>
    <col min="5381" max="5382" width="4.88671875" style="1" customWidth="1"/>
    <col min="5383" max="5383" width="4.21875" style="1" customWidth="1"/>
    <col min="5384" max="5384" width="4.109375" style="1" customWidth="1"/>
    <col min="5385" max="5385" width="5.109375" style="1" customWidth="1"/>
    <col min="5386" max="5386" width="11.21875" style="1" customWidth="1"/>
    <col min="5387" max="5632" width="9" style="1"/>
    <col min="5633" max="5633" width="7.44140625" style="1" customWidth="1"/>
    <col min="5634" max="5634" width="13.6640625" style="1" customWidth="1"/>
    <col min="5635" max="5635" width="44.6640625" style="1" customWidth="1"/>
    <col min="5636" max="5636" width="8.77734375" style="1" customWidth="1"/>
    <col min="5637" max="5638" width="4.88671875" style="1" customWidth="1"/>
    <col min="5639" max="5639" width="4.21875" style="1" customWidth="1"/>
    <col min="5640" max="5640" width="4.109375" style="1" customWidth="1"/>
    <col min="5641" max="5641" width="5.109375" style="1" customWidth="1"/>
    <col min="5642" max="5642" width="11.21875" style="1" customWidth="1"/>
    <col min="5643" max="5888" width="9" style="1"/>
    <col min="5889" max="5889" width="7.44140625" style="1" customWidth="1"/>
    <col min="5890" max="5890" width="13.6640625" style="1" customWidth="1"/>
    <col min="5891" max="5891" width="44.6640625" style="1" customWidth="1"/>
    <col min="5892" max="5892" width="8.77734375" style="1" customWidth="1"/>
    <col min="5893" max="5894" width="4.88671875" style="1" customWidth="1"/>
    <col min="5895" max="5895" width="4.21875" style="1" customWidth="1"/>
    <col min="5896" max="5896" width="4.109375" style="1" customWidth="1"/>
    <col min="5897" max="5897" width="5.109375" style="1" customWidth="1"/>
    <col min="5898" max="5898" width="11.21875" style="1" customWidth="1"/>
    <col min="5899" max="6144" width="9" style="1"/>
    <col min="6145" max="6145" width="7.44140625" style="1" customWidth="1"/>
    <col min="6146" max="6146" width="13.6640625" style="1" customWidth="1"/>
    <col min="6147" max="6147" width="44.6640625" style="1" customWidth="1"/>
    <col min="6148" max="6148" width="8.77734375" style="1" customWidth="1"/>
    <col min="6149" max="6150" width="4.88671875" style="1" customWidth="1"/>
    <col min="6151" max="6151" width="4.21875" style="1" customWidth="1"/>
    <col min="6152" max="6152" width="4.109375" style="1" customWidth="1"/>
    <col min="6153" max="6153" width="5.109375" style="1" customWidth="1"/>
    <col min="6154" max="6154" width="11.21875" style="1" customWidth="1"/>
    <col min="6155" max="6400" width="9" style="1"/>
    <col min="6401" max="6401" width="7.44140625" style="1" customWidth="1"/>
    <col min="6402" max="6402" width="13.6640625" style="1" customWidth="1"/>
    <col min="6403" max="6403" width="44.6640625" style="1" customWidth="1"/>
    <col min="6404" max="6404" width="8.77734375" style="1" customWidth="1"/>
    <col min="6405" max="6406" width="4.88671875" style="1" customWidth="1"/>
    <col min="6407" max="6407" width="4.21875" style="1" customWidth="1"/>
    <col min="6408" max="6408" width="4.109375" style="1" customWidth="1"/>
    <col min="6409" max="6409" width="5.109375" style="1" customWidth="1"/>
    <col min="6410" max="6410" width="11.21875" style="1" customWidth="1"/>
    <col min="6411" max="6656" width="9" style="1"/>
    <col min="6657" max="6657" width="7.44140625" style="1" customWidth="1"/>
    <col min="6658" max="6658" width="13.6640625" style="1" customWidth="1"/>
    <col min="6659" max="6659" width="44.6640625" style="1" customWidth="1"/>
    <col min="6660" max="6660" width="8.77734375" style="1" customWidth="1"/>
    <col min="6661" max="6662" width="4.88671875" style="1" customWidth="1"/>
    <col min="6663" max="6663" width="4.21875" style="1" customWidth="1"/>
    <col min="6664" max="6664" width="4.109375" style="1" customWidth="1"/>
    <col min="6665" max="6665" width="5.109375" style="1" customWidth="1"/>
    <col min="6666" max="6666" width="11.21875" style="1" customWidth="1"/>
    <col min="6667" max="6912" width="9" style="1"/>
    <col min="6913" max="6913" width="7.44140625" style="1" customWidth="1"/>
    <col min="6914" max="6914" width="13.6640625" style="1" customWidth="1"/>
    <col min="6915" max="6915" width="44.6640625" style="1" customWidth="1"/>
    <col min="6916" max="6916" width="8.77734375" style="1" customWidth="1"/>
    <col min="6917" max="6918" width="4.88671875" style="1" customWidth="1"/>
    <col min="6919" max="6919" width="4.21875" style="1" customWidth="1"/>
    <col min="6920" max="6920" width="4.109375" style="1" customWidth="1"/>
    <col min="6921" max="6921" width="5.109375" style="1" customWidth="1"/>
    <col min="6922" max="6922" width="11.21875" style="1" customWidth="1"/>
    <col min="6923" max="7168" width="9" style="1"/>
    <col min="7169" max="7169" width="7.44140625" style="1" customWidth="1"/>
    <col min="7170" max="7170" width="13.6640625" style="1" customWidth="1"/>
    <col min="7171" max="7171" width="44.6640625" style="1" customWidth="1"/>
    <col min="7172" max="7172" width="8.77734375" style="1" customWidth="1"/>
    <col min="7173" max="7174" width="4.88671875" style="1" customWidth="1"/>
    <col min="7175" max="7175" width="4.21875" style="1" customWidth="1"/>
    <col min="7176" max="7176" width="4.109375" style="1" customWidth="1"/>
    <col min="7177" max="7177" width="5.109375" style="1" customWidth="1"/>
    <col min="7178" max="7178" width="11.21875" style="1" customWidth="1"/>
    <col min="7179" max="7424" width="9" style="1"/>
    <col min="7425" max="7425" width="7.44140625" style="1" customWidth="1"/>
    <col min="7426" max="7426" width="13.6640625" style="1" customWidth="1"/>
    <col min="7427" max="7427" width="44.6640625" style="1" customWidth="1"/>
    <col min="7428" max="7428" width="8.77734375" style="1" customWidth="1"/>
    <col min="7429" max="7430" width="4.88671875" style="1" customWidth="1"/>
    <col min="7431" max="7431" width="4.21875" style="1" customWidth="1"/>
    <col min="7432" max="7432" width="4.109375" style="1" customWidth="1"/>
    <col min="7433" max="7433" width="5.109375" style="1" customWidth="1"/>
    <col min="7434" max="7434" width="11.21875" style="1" customWidth="1"/>
    <col min="7435" max="7680" width="9" style="1"/>
    <col min="7681" max="7681" width="7.44140625" style="1" customWidth="1"/>
    <col min="7682" max="7682" width="13.6640625" style="1" customWidth="1"/>
    <col min="7683" max="7683" width="44.6640625" style="1" customWidth="1"/>
    <col min="7684" max="7684" width="8.77734375" style="1" customWidth="1"/>
    <col min="7685" max="7686" width="4.88671875" style="1" customWidth="1"/>
    <col min="7687" max="7687" width="4.21875" style="1" customWidth="1"/>
    <col min="7688" max="7688" width="4.109375" style="1" customWidth="1"/>
    <col min="7689" max="7689" width="5.109375" style="1" customWidth="1"/>
    <col min="7690" max="7690" width="11.21875" style="1" customWidth="1"/>
    <col min="7691" max="7936" width="9" style="1"/>
    <col min="7937" max="7937" width="7.44140625" style="1" customWidth="1"/>
    <col min="7938" max="7938" width="13.6640625" style="1" customWidth="1"/>
    <col min="7939" max="7939" width="44.6640625" style="1" customWidth="1"/>
    <col min="7940" max="7940" width="8.77734375" style="1" customWidth="1"/>
    <col min="7941" max="7942" width="4.88671875" style="1" customWidth="1"/>
    <col min="7943" max="7943" width="4.21875" style="1" customWidth="1"/>
    <col min="7944" max="7944" width="4.109375" style="1" customWidth="1"/>
    <col min="7945" max="7945" width="5.109375" style="1" customWidth="1"/>
    <col min="7946" max="7946" width="11.21875" style="1" customWidth="1"/>
    <col min="7947" max="8192" width="9" style="1"/>
    <col min="8193" max="8193" width="7.44140625" style="1" customWidth="1"/>
    <col min="8194" max="8194" width="13.6640625" style="1" customWidth="1"/>
    <col min="8195" max="8195" width="44.6640625" style="1" customWidth="1"/>
    <col min="8196" max="8196" width="8.77734375" style="1" customWidth="1"/>
    <col min="8197" max="8198" width="4.88671875" style="1" customWidth="1"/>
    <col min="8199" max="8199" width="4.21875" style="1" customWidth="1"/>
    <col min="8200" max="8200" width="4.109375" style="1" customWidth="1"/>
    <col min="8201" max="8201" width="5.109375" style="1" customWidth="1"/>
    <col min="8202" max="8202" width="11.21875" style="1" customWidth="1"/>
    <col min="8203" max="8448" width="9" style="1"/>
    <col min="8449" max="8449" width="7.44140625" style="1" customWidth="1"/>
    <col min="8450" max="8450" width="13.6640625" style="1" customWidth="1"/>
    <col min="8451" max="8451" width="44.6640625" style="1" customWidth="1"/>
    <col min="8452" max="8452" width="8.77734375" style="1" customWidth="1"/>
    <col min="8453" max="8454" width="4.88671875" style="1" customWidth="1"/>
    <col min="8455" max="8455" width="4.21875" style="1" customWidth="1"/>
    <col min="8456" max="8456" width="4.109375" style="1" customWidth="1"/>
    <col min="8457" max="8457" width="5.109375" style="1" customWidth="1"/>
    <col min="8458" max="8458" width="11.21875" style="1" customWidth="1"/>
    <col min="8459" max="8704" width="9" style="1"/>
    <col min="8705" max="8705" width="7.44140625" style="1" customWidth="1"/>
    <col min="8706" max="8706" width="13.6640625" style="1" customWidth="1"/>
    <col min="8707" max="8707" width="44.6640625" style="1" customWidth="1"/>
    <col min="8708" max="8708" width="8.77734375" style="1" customWidth="1"/>
    <col min="8709" max="8710" width="4.88671875" style="1" customWidth="1"/>
    <col min="8711" max="8711" width="4.21875" style="1" customWidth="1"/>
    <col min="8712" max="8712" width="4.109375" style="1" customWidth="1"/>
    <col min="8713" max="8713" width="5.109375" style="1" customWidth="1"/>
    <col min="8714" max="8714" width="11.21875" style="1" customWidth="1"/>
    <col min="8715" max="8960" width="9" style="1"/>
    <col min="8961" max="8961" width="7.44140625" style="1" customWidth="1"/>
    <col min="8962" max="8962" width="13.6640625" style="1" customWidth="1"/>
    <col min="8963" max="8963" width="44.6640625" style="1" customWidth="1"/>
    <col min="8964" max="8964" width="8.77734375" style="1" customWidth="1"/>
    <col min="8965" max="8966" width="4.88671875" style="1" customWidth="1"/>
    <col min="8967" max="8967" width="4.21875" style="1" customWidth="1"/>
    <col min="8968" max="8968" width="4.109375" style="1" customWidth="1"/>
    <col min="8969" max="8969" width="5.109375" style="1" customWidth="1"/>
    <col min="8970" max="8970" width="11.21875" style="1" customWidth="1"/>
    <col min="8971" max="9216" width="9" style="1"/>
    <col min="9217" max="9217" width="7.44140625" style="1" customWidth="1"/>
    <col min="9218" max="9218" width="13.6640625" style="1" customWidth="1"/>
    <col min="9219" max="9219" width="44.6640625" style="1" customWidth="1"/>
    <col min="9220" max="9220" width="8.77734375" style="1" customWidth="1"/>
    <col min="9221" max="9222" width="4.88671875" style="1" customWidth="1"/>
    <col min="9223" max="9223" width="4.21875" style="1" customWidth="1"/>
    <col min="9224" max="9224" width="4.109375" style="1" customWidth="1"/>
    <col min="9225" max="9225" width="5.109375" style="1" customWidth="1"/>
    <col min="9226" max="9226" width="11.21875" style="1" customWidth="1"/>
    <col min="9227" max="9472" width="9" style="1"/>
    <col min="9473" max="9473" width="7.44140625" style="1" customWidth="1"/>
    <col min="9474" max="9474" width="13.6640625" style="1" customWidth="1"/>
    <col min="9475" max="9475" width="44.6640625" style="1" customWidth="1"/>
    <col min="9476" max="9476" width="8.77734375" style="1" customWidth="1"/>
    <col min="9477" max="9478" width="4.88671875" style="1" customWidth="1"/>
    <col min="9479" max="9479" width="4.21875" style="1" customWidth="1"/>
    <col min="9480" max="9480" width="4.109375" style="1" customWidth="1"/>
    <col min="9481" max="9481" width="5.109375" style="1" customWidth="1"/>
    <col min="9482" max="9482" width="11.21875" style="1" customWidth="1"/>
    <col min="9483" max="9728" width="9" style="1"/>
    <col min="9729" max="9729" width="7.44140625" style="1" customWidth="1"/>
    <col min="9730" max="9730" width="13.6640625" style="1" customWidth="1"/>
    <col min="9731" max="9731" width="44.6640625" style="1" customWidth="1"/>
    <col min="9732" max="9732" width="8.77734375" style="1" customWidth="1"/>
    <col min="9733" max="9734" width="4.88671875" style="1" customWidth="1"/>
    <col min="9735" max="9735" width="4.21875" style="1" customWidth="1"/>
    <col min="9736" max="9736" width="4.109375" style="1" customWidth="1"/>
    <col min="9737" max="9737" width="5.109375" style="1" customWidth="1"/>
    <col min="9738" max="9738" width="11.21875" style="1" customWidth="1"/>
    <col min="9739" max="9984" width="9" style="1"/>
    <col min="9985" max="9985" width="7.44140625" style="1" customWidth="1"/>
    <col min="9986" max="9986" width="13.6640625" style="1" customWidth="1"/>
    <col min="9987" max="9987" width="44.6640625" style="1" customWidth="1"/>
    <col min="9988" max="9988" width="8.77734375" style="1" customWidth="1"/>
    <col min="9989" max="9990" width="4.88671875" style="1" customWidth="1"/>
    <col min="9991" max="9991" width="4.21875" style="1" customWidth="1"/>
    <col min="9992" max="9992" width="4.109375" style="1" customWidth="1"/>
    <col min="9993" max="9993" width="5.109375" style="1" customWidth="1"/>
    <col min="9994" max="9994" width="11.21875" style="1" customWidth="1"/>
    <col min="9995" max="10240" width="9" style="1"/>
    <col min="10241" max="10241" width="7.44140625" style="1" customWidth="1"/>
    <col min="10242" max="10242" width="13.6640625" style="1" customWidth="1"/>
    <col min="10243" max="10243" width="44.6640625" style="1" customWidth="1"/>
    <col min="10244" max="10244" width="8.77734375" style="1" customWidth="1"/>
    <col min="10245" max="10246" width="4.88671875" style="1" customWidth="1"/>
    <col min="10247" max="10247" width="4.21875" style="1" customWidth="1"/>
    <col min="10248" max="10248" width="4.109375" style="1" customWidth="1"/>
    <col min="10249" max="10249" width="5.109375" style="1" customWidth="1"/>
    <col min="10250" max="10250" width="11.21875" style="1" customWidth="1"/>
    <col min="10251" max="10496" width="9" style="1"/>
    <col min="10497" max="10497" width="7.44140625" style="1" customWidth="1"/>
    <col min="10498" max="10498" width="13.6640625" style="1" customWidth="1"/>
    <col min="10499" max="10499" width="44.6640625" style="1" customWidth="1"/>
    <col min="10500" max="10500" width="8.77734375" style="1" customWidth="1"/>
    <col min="10501" max="10502" width="4.88671875" style="1" customWidth="1"/>
    <col min="10503" max="10503" width="4.21875" style="1" customWidth="1"/>
    <col min="10504" max="10504" width="4.109375" style="1" customWidth="1"/>
    <col min="10505" max="10505" width="5.109375" style="1" customWidth="1"/>
    <col min="10506" max="10506" width="11.21875" style="1" customWidth="1"/>
    <col min="10507" max="10752" width="9" style="1"/>
    <col min="10753" max="10753" width="7.44140625" style="1" customWidth="1"/>
    <col min="10754" max="10754" width="13.6640625" style="1" customWidth="1"/>
    <col min="10755" max="10755" width="44.6640625" style="1" customWidth="1"/>
    <col min="10756" max="10756" width="8.77734375" style="1" customWidth="1"/>
    <col min="10757" max="10758" width="4.88671875" style="1" customWidth="1"/>
    <col min="10759" max="10759" width="4.21875" style="1" customWidth="1"/>
    <col min="10760" max="10760" width="4.109375" style="1" customWidth="1"/>
    <col min="10761" max="10761" width="5.109375" style="1" customWidth="1"/>
    <col min="10762" max="10762" width="11.21875" style="1" customWidth="1"/>
    <col min="10763" max="11008" width="9" style="1"/>
    <col min="11009" max="11009" width="7.44140625" style="1" customWidth="1"/>
    <col min="11010" max="11010" width="13.6640625" style="1" customWidth="1"/>
    <col min="11011" max="11011" width="44.6640625" style="1" customWidth="1"/>
    <col min="11012" max="11012" width="8.77734375" style="1" customWidth="1"/>
    <col min="11013" max="11014" width="4.88671875" style="1" customWidth="1"/>
    <col min="11015" max="11015" width="4.21875" style="1" customWidth="1"/>
    <col min="11016" max="11016" width="4.109375" style="1" customWidth="1"/>
    <col min="11017" max="11017" width="5.109375" style="1" customWidth="1"/>
    <col min="11018" max="11018" width="11.21875" style="1" customWidth="1"/>
    <col min="11019" max="11264" width="9" style="1"/>
    <col min="11265" max="11265" width="7.44140625" style="1" customWidth="1"/>
    <col min="11266" max="11266" width="13.6640625" style="1" customWidth="1"/>
    <col min="11267" max="11267" width="44.6640625" style="1" customWidth="1"/>
    <col min="11268" max="11268" width="8.77734375" style="1" customWidth="1"/>
    <col min="11269" max="11270" width="4.88671875" style="1" customWidth="1"/>
    <col min="11271" max="11271" width="4.21875" style="1" customWidth="1"/>
    <col min="11272" max="11272" width="4.109375" style="1" customWidth="1"/>
    <col min="11273" max="11273" width="5.109375" style="1" customWidth="1"/>
    <col min="11274" max="11274" width="11.21875" style="1" customWidth="1"/>
    <col min="11275" max="11520" width="9" style="1"/>
    <col min="11521" max="11521" width="7.44140625" style="1" customWidth="1"/>
    <col min="11522" max="11522" width="13.6640625" style="1" customWidth="1"/>
    <col min="11523" max="11523" width="44.6640625" style="1" customWidth="1"/>
    <col min="11524" max="11524" width="8.77734375" style="1" customWidth="1"/>
    <col min="11525" max="11526" width="4.88671875" style="1" customWidth="1"/>
    <col min="11527" max="11527" width="4.21875" style="1" customWidth="1"/>
    <col min="11528" max="11528" width="4.109375" style="1" customWidth="1"/>
    <col min="11529" max="11529" width="5.109375" style="1" customWidth="1"/>
    <col min="11530" max="11530" width="11.21875" style="1" customWidth="1"/>
    <col min="11531" max="11776" width="9" style="1"/>
    <col min="11777" max="11777" width="7.44140625" style="1" customWidth="1"/>
    <col min="11778" max="11778" width="13.6640625" style="1" customWidth="1"/>
    <col min="11779" max="11779" width="44.6640625" style="1" customWidth="1"/>
    <col min="11780" max="11780" width="8.77734375" style="1" customWidth="1"/>
    <col min="11781" max="11782" width="4.88671875" style="1" customWidth="1"/>
    <col min="11783" max="11783" width="4.21875" style="1" customWidth="1"/>
    <col min="11784" max="11784" width="4.109375" style="1" customWidth="1"/>
    <col min="11785" max="11785" width="5.109375" style="1" customWidth="1"/>
    <col min="11786" max="11786" width="11.21875" style="1" customWidth="1"/>
    <col min="11787" max="12032" width="9" style="1"/>
    <col min="12033" max="12033" width="7.44140625" style="1" customWidth="1"/>
    <col min="12034" max="12034" width="13.6640625" style="1" customWidth="1"/>
    <col min="12035" max="12035" width="44.6640625" style="1" customWidth="1"/>
    <col min="12036" max="12036" width="8.77734375" style="1" customWidth="1"/>
    <col min="12037" max="12038" width="4.88671875" style="1" customWidth="1"/>
    <col min="12039" max="12039" width="4.21875" style="1" customWidth="1"/>
    <col min="12040" max="12040" width="4.109375" style="1" customWidth="1"/>
    <col min="12041" max="12041" width="5.109375" style="1" customWidth="1"/>
    <col min="12042" max="12042" width="11.21875" style="1" customWidth="1"/>
    <col min="12043" max="12288" width="9" style="1"/>
    <col min="12289" max="12289" width="7.44140625" style="1" customWidth="1"/>
    <col min="12290" max="12290" width="13.6640625" style="1" customWidth="1"/>
    <col min="12291" max="12291" width="44.6640625" style="1" customWidth="1"/>
    <col min="12292" max="12292" width="8.77734375" style="1" customWidth="1"/>
    <col min="12293" max="12294" width="4.88671875" style="1" customWidth="1"/>
    <col min="12295" max="12295" width="4.21875" style="1" customWidth="1"/>
    <col min="12296" max="12296" width="4.109375" style="1" customWidth="1"/>
    <col min="12297" max="12297" width="5.109375" style="1" customWidth="1"/>
    <col min="12298" max="12298" width="11.21875" style="1" customWidth="1"/>
    <col min="12299" max="12544" width="9" style="1"/>
    <col min="12545" max="12545" width="7.44140625" style="1" customWidth="1"/>
    <col min="12546" max="12546" width="13.6640625" style="1" customWidth="1"/>
    <col min="12547" max="12547" width="44.6640625" style="1" customWidth="1"/>
    <col min="12548" max="12548" width="8.77734375" style="1" customWidth="1"/>
    <col min="12549" max="12550" width="4.88671875" style="1" customWidth="1"/>
    <col min="12551" max="12551" width="4.21875" style="1" customWidth="1"/>
    <col min="12552" max="12552" width="4.109375" style="1" customWidth="1"/>
    <col min="12553" max="12553" width="5.109375" style="1" customWidth="1"/>
    <col min="12554" max="12554" width="11.21875" style="1" customWidth="1"/>
    <col min="12555" max="12800" width="9" style="1"/>
    <col min="12801" max="12801" width="7.44140625" style="1" customWidth="1"/>
    <col min="12802" max="12802" width="13.6640625" style="1" customWidth="1"/>
    <col min="12803" max="12803" width="44.6640625" style="1" customWidth="1"/>
    <col min="12804" max="12804" width="8.77734375" style="1" customWidth="1"/>
    <col min="12805" max="12806" width="4.88671875" style="1" customWidth="1"/>
    <col min="12807" max="12807" width="4.21875" style="1" customWidth="1"/>
    <col min="12808" max="12808" width="4.109375" style="1" customWidth="1"/>
    <col min="12809" max="12809" width="5.109375" style="1" customWidth="1"/>
    <col min="12810" max="12810" width="11.21875" style="1" customWidth="1"/>
    <col min="12811" max="13056" width="9" style="1"/>
    <col min="13057" max="13057" width="7.44140625" style="1" customWidth="1"/>
    <col min="13058" max="13058" width="13.6640625" style="1" customWidth="1"/>
    <col min="13059" max="13059" width="44.6640625" style="1" customWidth="1"/>
    <col min="13060" max="13060" width="8.77734375" style="1" customWidth="1"/>
    <col min="13061" max="13062" width="4.88671875" style="1" customWidth="1"/>
    <col min="13063" max="13063" width="4.21875" style="1" customWidth="1"/>
    <col min="13064" max="13064" width="4.109375" style="1" customWidth="1"/>
    <col min="13065" max="13065" width="5.109375" style="1" customWidth="1"/>
    <col min="13066" max="13066" width="11.21875" style="1" customWidth="1"/>
    <col min="13067" max="13312" width="9" style="1"/>
    <col min="13313" max="13313" width="7.44140625" style="1" customWidth="1"/>
    <col min="13314" max="13314" width="13.6640625" style="1" customWidth="1"/>
    <col min="13315" max="13315" width="44.6640625" style="1" customWidth="1"/>
    <col min="13316" max="13316" width="8.77734375" style="1" customWidth="1"/>
    <col min="13317" max="13318" width="4.88671875" style="1" customWidth="1"/>
    <col min="13319" max="13319" width="4.21875" style="1" customWidth="1"/>
    <col min="13320" max="13320" width="4.109375" style="1" customWidth="1"/>
    <col min="13321" max="13321" width="5.109375" style="1" customWidth="1"/>
    <col min="13322" max="13322" width="11.21875" style="1" customWidth="1"/>
    <col min="13323" max="13568" width="9" style="1"/>
    <col min="13569" max="13569" width="7.44140625" style="1" customWidth="1"/>
    <col min="13570" max="13570" width="13.6640625" style="1" customWidth="1"/>
    <col min="13571" max="13571" width="44.6640625" style="1" customWidth="1"/>
    <col min="13572" max="13572" width="8.77734375" style="1" customWidth="1"/>
    <col min="13573" max="13574" width="4.88671875" style="1" customWidth="1"/>
    <col min="13575" max="13575" width="4.21875" style="1" customWidth="1"/>
    <col min="13576" max="13576" width="4.109375" style="1" customWidth="1"/>
    <col min="13577" max="13577" width="5.109375" style="1" customWidth="1"/>
    <col min="13578" max="13578" width="11.21875" style="1" customWidth="1"/>
    <col min="13579" max="13824" width="9" style="1"/>
    <col min="13825" max="13825" width="7.44140625" style="1" customWidth="1"/>
    <col min="13826" max="13826" width="13.6640625" style="1" customWidth="1"/>
    <col min="13827" max="13827" width="44.6640625" style="1" customWidth="1"/>
    <col min="13828" max="13828" width="8.77734375" style="1" customWidth="1"/>
    <col min="13829" max="13830" width="4.88671875" style="1" customWidth="1"/>
    <col min="13831" max="13831" width="4.21875" style="1" customWidth="1"/>
    <col min="13832" max="13832" width="4.109375" style="1" customWidth="1"/>
    <col min="13833" max="13833" width="5.109375" style="1" customWidth="1"/>
    <col min="13834" max="13834" width="11.21875" style="1" customWidth="1"/>
    <col min="13835" max="14080" width="9" style="1"/>
    <col min="14081" max="14081" width="7.44140625" style="1" customWidth="1"/>
    <col min="14082" max="14082" width="13.6640625" style="1" customWidth="1"/>
    <col min="14083" max="14083" width="44.6640625" style="1" customWidth="1"/>
    <col min="14084" max="14084" width="8.77734375" style="1" customWidth="1"/>
    <col min="14085" max="14086" width="4.88671875" style="1" customWidth="1"/>
    <col min="14087" max="14087" width="4.21875" style="1" customWidth="1"/>
    <col min="14088" max="14088" width="4.109375" style="1" customWidth="1"/>
    <col min="14089" max="14089" width="5.109375" style="1" customWidth="1"/>
    <col min="14090" max="14090" width="11.21875" style="1" customWidth="1"/>
    <col min="14091" max="14336" width="9" style="1"/>
    <col min="14337" max="14337" width="7.44140625" style="1" customWidth="1"/>
    <col min="14338" max="14338" width="13.6640625" style="1" customWidth="1"/>
    <col min="14339" max="14339" width="44.6640625" style="1" customWidth="1"/>
    <col min="14340" max="14340" width="8.77734375" style="1" customWidth="1"/>
    <col min="14341" max="14342" width="4.88671875" style="1" customWidth="1"/>
    <col min="14343" max="14343" width="4.21875" style="1" customWidth="1"/>
    <col min="14344" max="14344" width="4.109375" style="1" customWidth="1"/>
    <col min="14345" max="14345" width="5.109375" style="1" customWidth="1"/>
    <col min="14346" max="14346" width="11.21875" style="1" customWidth="1"/>
    <col min="14347" max="14592" width="9" style="1"/>
    <col min="14593" max="14593" width="7.44140625" style="1" customWidth="1"/>
    <col min="14594" max="14594" width="13.6640625" style="1" customWidth="1"/>
    <col min="14595" max="14595" width="44.6640625" style="1" customWidth="1"/>
    <col min="14596" max="14596" width="8.77734375" style="1" customWidth="1"/>
    <col min="14597" max="14598" width="4.88671875" style="1" customWidth="1"/>
    <col min="14599" max="14599" width="4.21875" style="1" customWidth="1"/>
    <col min="14600" max="14600" width="4.109375" style="1" customWidth="1"/>
    <col min="14601" max="14601" width="5.109375" style="1" customWidth="1"/>
    <col min="14602" max="14602" width="11.21875" style="1" customWidth="1"/>
    <col min="14603" max="14848" width="9" style="1"/>
    <col min="14849" max="14849" width="7.44140625" style="1" customWidth="1"/>
    <col min="14850" max="14850" width="13.6640625" style="1" customWidth="1"/>
    <col min="14851" max="14851" width="44.6640625" style="1" customWidth="1"/>
    <col min="14852" max="14852" width="8.77734375" style="1" customWidth="1"/>
    <col min="14853" max="14854" width="4.88671875" style="1" customWidth="1"/>
    <col min="14855" max="14855" width="4.21875" style="1" customWidth="1"/>
    <col min="14856" max="14856" width="4.109375" style="1" customWidth="1"/>
    <col min="14857" max="14857" width="5.109375" style="1" customWidth="1"/>
    <col min="14858" max="14858" width="11.21875" style="1" customWidth="1"/>
    <col min="14859" max="15104" width="9" style="1"/>
    <col min="15105" max="15105" width="7.44140625" style="1" customWidth="1"/>
    <col min="15106" max="15106" width="13.6640625" style="1" customWidth="1"/>
    <col min="15107" max="15107" width="44.6640625" style="1" customWidth="1"/>
    <col min="15108" max="15108" width="8.77734375" style="1" customWidth="1"/>
    <col min="15109" max="15110" width="4.88671875" style="1" customWidth="1"/>
    <col min="15111" max="15111" width="4.21875" style="1" customWidth="1"/>
    <col min="15112" max="15112" width="4.109375" style="1" customWidth="1"/>
    <col min="15113" max="15113" width="5.109375" style="1" customWidth="1"/>
    <col min="15114" max="15114" width="11.21875" style="1" customWidth="1"/>
    <col min="15115" max="15360" width="9" style="1"/>
    <col min="15361" max="15361" width="7.44140625" style="1" customWidth="1"/>
    <col min="15362" max="15362" width="13.6640625" style="1" customWidth="1"/>
    <col min="15363" max="15363" width="44.6640625" style="1" customWidth="1"/>
    <col min="15364" max="15364" width="8.77734375" style="1" customWidth="1"/>
    <col min="15365" max="15366" width="4.88671875" style="1" customWidth="1"/>
    <col min="15367" max="15367" width="4.21875" style="1" customWidth="1"/>
    <col min="15368" max="15368" width="4.109375" style="1" customWidth="1"/>
    <col min="15369" max="15369" width="5.109375" style="1" customWidth="1"/>
    <col min="15370" max="15370" width="11.21875" style="1" customWidth="1"/>
    <col min="15371" max="15616" width="9" style="1"/>
    <col min="15617" max="15617" width="7.44140625" style="1" customWidth="1"/>
    <col min="15618" max="15618" width="13.6640625" style="1" customWidth="1"/>
    <col min="15619" max="15619" width="44.6640625" style="1" customWidth="1"/>
    <col min="15620" max="15620" width="8.77734375" style="1" customWidth="1"/>
    <col min="15621" max="15622" width="4.88671875" style="1" customWidth="1"/>
    <col min="15623" max="15623" width="4.21875" style="1" customWidth="1"/>
    <col min="15624" max="15624" width="4.109375" style="1" customWidth="1"/>
    <col min="15625" max="15625" width="5.109375" style="1" customWidth="1"/>
    <col min="15626" max="15626" width="11.21875" style="1" customWidth="1"/>
    <col min="15627" max="15872" width="9" style="1"/>
    <col min="15873" max="15873" width="7.44140625" style="1" customWidth="1"/>
    <col min="15874" max="15874" width="13.6640625" style="1" customWidth="1"/>
    <col min="15875" max="15875" width="44.6640625" style="1" customWidth="1"/>
    <col min="15876" max="15876" width="8.77734375" style="1" customWidth="1"/>
    <col min="15877" max="15878" width="4.88671875" style="1" customWidth="1"/>
    <col min="15879" max="15879" width="4.21875" style="1" customWidth="1"/>
    <col min="15880" max="15880" width="4.109375" style="1" customWidth="1"/>
    <col min="15881" max="15881" width="5.109375" style="1" customWidth="1"/>
    <col min="15882" max="15882" width="11.21875" style="1" customWidth="1"/>
    <col min="15883" max="16128" width="9" style="1"/>
    <col min="16129" max="16129" width="7.44140625" style="1" customWidth="1"/>
    <col min="16130" max="16130" width="13.6640625" style="1" customWidth="1"/>
    <col min="16131" max="16131" width="44.6640625" style="1" customWidth="1"/>
    <col min="16132" max="16132" width="8.77734375" style="1" customWidth="1"/>
    <col min="16133" max="16134" width="4.88671875" style="1" customWidth="1"/>
    <col min="16135" max="16135" width="4.21875" style="1" customWidth="1"/>
    <col min="16136" max="16136" width="4.109375" style="1" customWidth="1"/>
    <col min="16137" max="16137" width="5.109375" style="1" customWidth="1"/>
    <col min="16138" max="16138" width="11.21875" style="1" customWidth="1"/>
    <col min="16139" max="16384" width="9" style="1"/>
  </cols>
  <sheetData>
    <row r="1" spans="1:62" ht="17.25" customHeight="1">
      <c r="A1" s="111" t="s">
        <v>285</v>
      </c>
      <c r="B1" s="111"/>
      <c r="C1" s="111"/>
      <c r="D1" s="114" t="s">
        <v>0</v>
      </c>
      <c r="E1" s="114"/>
      <c r="F1" s="114"/>
      <c r="G1" s="114"/>
      <c r="H1" s="114"/>
      <c r="I1" s="114"/>
    </row>
    <row r="2" spans="1:62" ht="32.25" customHeight="1">
      <c r="A2" s="111"/>
      <c r="B2" s="111"/>
      <c r="C2" s="111"/>
      <c r="D2" s="114" t="s">
        <v>1</v>
      </c>
      <c r="E2" s="114"/>
      <c r="F2" s="114"/>
      <c r="G2" s="114"/>
      <c r="H2" s="114"/>
      <c r="I2" s="114"/>
    </row>
    <row r="3" spans="1:62" s="3" customFormat="1" ht="22.5" customHeight="1">
      <c r="A3" s="112" t="s">
        <v>50</v>
      </c>
      <c r="B3" s="113"/>
      <c r="C3" s="113"/>
      <c r="D3" s="113"/>
      <c r="E3" s="113"/>
      <c r="F3" s="113"/>
      <c r="G3" s="113"/>
      <c r="H3" s="113"/>
      <c r="I3" s="1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s="4" customFormat="1" ht="21" customHeight="1" thickBot="1">
      <c r="A4" s="10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5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s="4" customFormat="1" ht="16.5" customHeight="1">
      <c r="A5" s="107">
        <v>42632</v>
      </c>
      <c r="B5" s="22" t="s">
        <v>11</v>
      </c>
      <c r="C5" s="23" t="s">
        <v>287</v>
      </c>
      <c r="D5" s="18" t="s">
        <v>12</v>
      </c>
      <c r="E5" s="19">
        <v>5.5</v>
      </c>
      <c r="F5" s="20">
        <f>E5*2</f>
        <v>11</v>
      </c>
      <c r="G5" s="20" t="s">
        <v>47</v>
      </c>
      <c r="H5" s="20">
        <f>E5*15</f>
        <v>82.5</v>
      </c>
      <c r="I5" s="21">
        <f>((F5+H5)*4)</f>
        <v>374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s="4" customFormat="1" ht="18.75" customHeight="1">
      <c r="A6" s="108"/>
      <c r="B6" s="22" t="s">
        <v>151</v>
      </c>
      <c r="C6" s="45" t="s">
        <v>270</v>
      </c>
      <c r="D6" s="24" t="s">
        <v>14</v>
      </c>
      <c r="E6" s="19">
        <v>2.2000000000000002</v>
      </c>
      <c r="F6" s="25">
        <f>E6*7</f>
        <v>15.400000000000002</v>
      </c>
      <c r="G6" s="26">
        <f>E6*5</f>
        <v>11</v>
      </c>
      <c r="H6" s="26" t="s">
        <v>13</v>
      </c>
      <c r="I6" s="27">
        <f>(F6*4)+(G6*9)</f>
        <v>160.60000000000002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s="4" customFormat="1" ht="31.5" customHeight="1">
      <c r="A7" s="108"/>
      <c r="B7" s="22" t="s">
        <v>156</v>
      </c>
      <c r="C7" s="45" t="s">
        <v>271</v>
      </c>
      <c r="D7" s="28" t="s">
        <v>15</v>
      </c>
      <c r="E7" s="19">
        <v>1.5</v>
      </c>
      <c r="F7" s="26">
        <f>E7*1</f>
        <v>1.5</v>
      </c>
      <c r="G7" s="26" t="s">
        <v>47</v>
      </c>
      <c r="H7" s="26">
        <f>E7*5</f>
        <v>7.5</v>
      </c>
      <c r="I7" s="29">
        <f>((F7+H7)*4+6*E7)</f>
        <v>45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s="4" customFormat="1" ht="21" customHeight="1">
      <c r="A8" s="109" t="s">
        <v>61</v>
      </c>
      <c r="B8" s="22" t="s">
        <v>158</v>
      </c>
      <c r="C8" s="23" t="s">
        <v>272</v>
      </c>
      <c r="D8" s="28" t="s">
        <v>16</v>
      </c>
      <c r="E8" s="19">
        <v>0</v>
      </c>
      <c r="F8" s="26" t="s">
        <v>47</v>
      </c>
      <c r="G8" s="26" t="s">
        <v>47</v>
      </c>
      <c r="H8" s="26">
        <f>E8*15</f>
        <v>0</v>
      </c>
      <c r="I8" s="29">
        <f>H8*4</f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 s="4" customFormat="1" ht="16.8">
      <c r="A9" s="109"/>
      <c r="B9" s="22" t="s">
        <v>220</v>
      </c>
      <c r="C9" s="23" t="s">
        <v>221</v>
      </c>
      <c r="D9" s="28" t="s">
        <v>17</v>
      </c>
      <c r="E9" s="19">
        <v>2.9</v>
      </c>
      <c r="F9" s="26" t="s">
        <v>47</v>
      </c>
      <c r="G9" s="26">
        <f>E9*5</f>
        <v>14.5</v>
      </c>
      <c r="H9" s="26" t="s">
        <v>13</v>
      </c>
      <c r="I9" s="29">
        <f>G9*9</f>
        <v>130.5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s="4" customFormat="1" ht="17.399999999999999" thickBot="1">
      <c r="A10" s="110"/>
      <c r="B10" s="30"/>
      <c r="C10" s="31"/>
      <c r="D10" s="32" t="s">
        <v>18</v>
      </c>
      <c r="E10" s="33"/>
      <c r="F10" s="33">
        <f>F5+F6+F7</f>
        <v>27.900000000000002</v>
      </c>
      <c r="G10" s="34">
        <f>G6+G9</f>
        <v>25.5</v>
      </c>
      <c r="H10" s="34">
        <f>H5+H7+H8</f>
        <v>90</v>
      </c>
      <c r="I10" s="35">
        <f>I5+I6+I7+I8+I9</f>
        <v>710.1</v>
      </c>
      <c r="J10" s="2"/>
      <c r="K10" s="7">
        <f>F10*4/I10</f>
        <v>0.15716096324461346</v>
      </c>
      <c r="L10" s="7">
        <f>G10*9/I10</f>
        <v>0.32319391634980987</v>
      </c>
      <c r="M10" s="7">
        <f>H10*4/I10</f>
        <v>0.5069708491761723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ht="21" customHeight="1" thickBot="1">
      <c r="A11" s="10" t="s">
        <v>2</v>
      </c>
      <c r="B11" s="36" t="s">
        <v>3</v>
      </c>
      <c r="C11" s="37" t="s">
        <v>4</v>
      </c>
      <c r="D11" s="38" t="s">
        <v>5</v>
      </c>
      <c r="E11" s="39" t="s">
        <v>6</v>
      </c>
      <c r="F11" s="39" t="s">
        <v>7</v>
      </c>
      <c r="G11" s="39" t="s">
        <v>8</v>
      </c>
      <c r="H11" s="39" t="s">
        <v>9</v>
      </c>
      <c r="I11" s="40" t="s">
        <v>10</v>
      </c>
    </row>
    <row r="12" spans="1:62" ht="16.5" customHeight="1">
      <c r="A12" s="107">
        <f>A5+1</f>
        <v>42633</v>
      </c>
      <c r="B12" s="22" t="s">
        <v>148</v>
      </c>
      <c r="C12" s="23" t="s">
        <v>312</v>
      </c>
      <c r="D12" s="18" t="s">
        <v>12</v>
      </c>
      <c r="E12" s="19">
        <v>5.4</v>
      </c>
      <c r="F12" s="20">
        <f>E12*2</f>
        <v>10.8</v>
      </c>
      <c r="G12" s="20" t="s">
        <v>47</v>
      </c>
      <c r="H12" s="20">
        <f>E12*15</f>
        <v>81</v>
      </c>
      <c r="I12" s="21">
        <f>((F12+H12)*4)</f>
        <v>367.2</v>
      </c>
    </row>
    <row r="13" spans="1:62">
      <c r="A13" s="108"/>
      <c r="B13" s="22" t="s">
        <v>152</v>
      </c>
      <c r="C13" s="23" t="s">
        <v>311</v>
      </c>
      <c r="D13" s="24" t="s">
        <v>14</v>
      </c>
      <c r="E13" s="19">
        <v>2.4</v>
      </c>
      <c r="F13" s="25">
        <f>E13*7</f>
        <v>16.8</v>
      </c>
      <c r="G13" s="26">
        <f>E13*5</f>
        <v>12</v>
      </c>
      <c r="H13" s="26" t="s">
        <v>13</v>
      </c>
      <c r="I13" s="27">
        <f>(F13*4)+(G13*9)</f>
        <v>175.2</v>
      </c>
    </row>
    <row r="14" spans="1:62" ht="32.4">
      <c r="A14" s="108"/>
      <c r="B14" s="22" t="s">
        <v>65</v>
      </c>
      <c r="C14" s="23" t="s">
        <v>309</v>
      </c>
      <c r="D14" s="28" t="s">
        <v>15</v>
      </c>
      <c r="E14" s="19">
        <v>1.3</v>
      </c>
      <c r="F14" s="26">
        <f>E14*1</f>
        <v>1.3</v>
      </c>
      <c r="G14" s="26" t="s">
        <v>47</v>
      </c>
      <c r="H14" s="26">
        <f>E14*5</f>
        <v>6.5</v>
      </c>
      <c r="I14" s="29">
        <f>((F14+H14)*4+6*E14)</f>
        <v>39</v>
      </c>
    </row>
    <row r="15" spans="1:62">
      <c r="A15" s="109" t="s">
        <v>62</v>
      </c>
      <c r="B15" s="22" t="s">
        <v>85</v>
      </c>
      <c r="C15" s="23" t="s">
        <v>273</v>
      </c>
      <c r="D15" s="28" t="s">
        <v>16</v>
      </c>
      <c r="E15" s="19">
        <v>1</v>
      </c>
      <c r="F15" s="26" t="s">
        <v>47</v>
      </c>
      <c r="G15" s="26" t="s">
        <v>47</v>
      </c>
      <c r="H15" s="26">
        <f>E15*15</f>
        <v>15</v>
      </c>
      <c r="I15" s="29">
        <f>H15*4</f>
        <v>60</v>
      </c>
    </row>
    <row r="16" spans="1:62" ht="34.5" customHeight="1">
      <c r="A16" s="109"/>
      <c r="B16" s="22" t="s">
        <v>163</v>
      </c>
      <c r="C16" s="23" t="s">
        <v>310</v>
      </c>
      <c r="D16" s="28" t="s">
        <v>17</v>
      </c>
      <c r="E16" s="19">
        <v>2.8</v>
      </c>
      <c r="F16" s="26" t="s">
        <v>47</v>
      </c>
      <c r="G16" s="26">
        <f>E16*5</f>
        <v>14</v>
      </c>
      <c r="H16" s="26" t="s">
        <v>13</v>
      </c>
      <c r="I16" s="29">
        <f>G16*9</f>
        <v>126</v>
      </c>
    </row>
    <row r="17" spans="1:13" ht="16.5" customHeight="1" thickBot="1">
      <c r="A17" s="110"/>
      <c r="B17" s="30" t="s">
        <v>48</v>
      </c>
      <c r="C17" s="31" t="s">
        <v>57</v>
      </c>
      <c r="D17" s="32" t="s">
        <v>18</v>
      </c>
      <c r="E17" s="33"/>
      <c r="F17" s="33">
        <f>F12+F13+F14</f>
        <v>28.900000000000002</v>
      </c>
      <c r="G17" s="34">
        <f>G13+G16</f>
        <v>26</v>
      </c>
      <c r="H17" s="34">
        <f>H12+H14+H15</f>
        <v>102.5</v>
      </c>
      <c r="I17" s="35">
        <f>I12+I13+I14+I15+I16</f>
        <v>767.4</v>
      </c>
      <c r="K17" s="7">
        <f>F17*4/I17</f>
        <v>0.15063851967683087</v>
      </c>
      <c r="L17" s="7">
        <f>G17*9/I17</f>
        <v>0.3049257232212666</v>
      </c>
      <c r="M17" s="7">
        <f>H17*4/I17</f>
        <v>0.53427156632786033</v>
      </c>
    </row>
    <row r="18" spans="1:13" ht="21" customHeight="1" thickBot="1">
      <c r="A18" s="10" t="s">
        <v>2</v>
      </c>
      <c r="B18" s="36" t="s">
        <v>3</v>
      </c>
      <c r="C18" s="37" t="s">
        <v>4</v>
      </c>
      <c r="D18" s="38" t="s">
        <v>5</v>
      </c>
      <c r="E18" s="39" t="s">
        <v>6</v>
      </c>
      <c r="F18" s="39" t="s">
        <v>7</v>
      </c>
      <c r="G18" s="39" t="s">
        <v>8</v>
      </c>
      <c r="H18" s="39" t="s">
        <v>9</v>
      </c>
      <c r="I18" s="40" t="s">
        <v>10</v>
      </c>
    </row>
    <row r="19" spans="1:13" ht="32.4">
      <c r="A19" s="107">
        <f>A12+1</f>
        <v>42634</v>
      </c>
      <c r="B19" s="22" t="s">
        <v>149</v>
      </c>
      <c r="C19" s="23" t="s">
        <v>313</v>
      </c>
      <c r="D19" s="18" t="s">
        <v>12</v>
      </c>
      <c r="E19" s="19">
        <v>5.7</v>
      </c>
      <c r="F19" s="20">
        <f>E19*2</f>
        <v>11.4</v>
      </c>
      <c r="G19" s="20" t="s">
        <v>47</v>
      </c>
      <c r="H19" s="20">
        <f>E19*15</f>
        <v>85.5</v>
      </c>
      <c r="I19" s="21">
        <f>((F19+H19)*4)</f>
        <v>387.6</v>
      </c>
    </row>
    <row r="20" spans="1:13" ht="32.4">
      <c r="A20" s="108"/>
      <c r="B20" s="22" t="s">
        <v>222</v>
      </c>
      <c r="C20" s="23" t="s">
        <v>227</v>
      </c>
      <c r="D20" s="24" t="s">
        <v>14</v>
      </c>
      <c r="E20" s="19">
        <v>2</v>
      </c>
      <c r="F20" s="25">
        <f>E20*7</f>
        <v>14</v>
      </c>
      <c r="G20" s="26">
        <f>E20*5</f>
        <v>10</v>
      </c>
      <c r="H20" s="26" t="s">
        <v>13</v>
      </c>
      <c r="I20" s="27">
        <f>(F20*4)+(G20*9)</f>
        <v>146</v>
      </c>
    </row>
    <row r="21" spans="1:13" ht="32.4">
      <c r="A21" s="108"/>
      <c r="B21" s="22" t="s">
        <v>81</v>
      </c>
      <c r="C21" s="23" t="s">
        <v>228</v>
      </c>
      <c r="D21" s="28" t="s">
        <v>15</v>
      </c>
      <c r="E21" s="19">
        <v>1.7</v>
      </c>
      <c r="F21" s="26">
        <f>E21*1</f>
        <v>1.7</v>
      </c>
      <c r="G21" s="26" t="s">
        <v>47</v>
      </c>
      <c r="H21" s="26">
        <f>E21*5</f>
        <v>8.5</v>
      </c>
      <c r="I21" s="29">
        <f>((F21+H21)*4+6*E21)</f>
        <v>51</v>
      </c>
    </row>
    <row r="22" spans="1:13" ht="30.75" customHeight="1">
      <c r="A22" s="109" t="s">
        <v>63</v>
      </c>
      <c r="B22" s="22" t="s">
        <v>159</v>
      </c>
      <c r="C22" s="23" t="s">
        <v>223</v>
      </c>
      <c r="D22" s="28" t="s">
        <v>16</v>
      </c>
      <c r="E22" s="19">
        <v>1</v>
      </c>
      <c r="F22" s="26" t="s">
        <v>47</v>
      </c>
      <c r="G22" s="26" t="s">
        <v>47</v>
      </c>
      <c r="H22" s="26">
        <f>E22*15</f>
        <v>15</v>
      </c>
      <c r="I22" s="29">
        <f>H22*4</f>
        <v>60</v>
      </c>
    </row>
    <row r="23" spans="1:13">
      <c r="A23" s="109"/>
      <c r="B23" s="22" t="s">
        <v>48</v>
      </c>
      <c r="C23" s="23" t="s">
        <v>57</v>
      </c>
      <c r="D23" s="28" t="s">
        <v>17</v>
      </c>
      <c r="E23" s="19">
        <v>2.8</v>
      </c>
      <c r="F23" s="26" t="s">
        <v>47</v>
      </c>
      <c r="G23" s="26">
        <f>E23*5</f>
        <v>14</v>
      </c>
      <c r="H23" s="26" t="s">
        <v>13</v>
      </c>
      <c r="I23" s="29">
        <f>G23*9</f>
        <v>126</v>
      </c>
    </row>
    <row r="24" spans="1:13" ht="16.5" customHeight="1" thickBot="1">
      <c r="A24" s="110"/>
      <c r="B24" s="30" t="s">
        <v>84</v>
      </c>
      <c r="C24" s="31" t="s">
        <v>314</v>
      </c>
      <c r="D24" s="32" t="s">
        <v>18</v>
      </c>
      <c r="E24" s="33"/>
      <c r="F24" s="33">
        <f>F19+F20+F21</f>
        <v>27.099999999999998</v>
      </c>
      <c r="G24" s="34">
        <f>G20+G23</f>
        <v>24</v>
      </c>
      <c r="H24" s="34">
        <f>H19+H21+H22</f>
        <v>109</v>
      </c>
      <c r="I24" s="35">
        <f>I19+I20+I21+I22+I23</f>
        <v>770.6</v>
      </c>
      <c r="K24" s="7">
        <f>F24*4/I24</f>
        <v>0.14066960809758627</v>
      </c>
      <c r="L24" s="7">
        <f>G24*9/I24</f>
        <v>0.28030106410589151</v>
      </c>
      <c r="M24" s="7">
        <f>H24*4/I24</f>
        <v>0.56579288865818844</v>
      </c>
    </row>
    <row r="25" spans="1:13" ht="21" customHeight="1" thickBot="1">
      <c r="A25" s="10" t="s">
        <v>2</v>
      </c>
      <c r="B25" s="36" t="s">
        <v>3</v>
      </c>
      <c r="C25" s="37" t="s">
        <v>4</v>
      </c>
      <c r="D25" s="38" t="s">
        <v>5</v>
      </c>
      <c r="E25" s="39" t="s">
        <v>6</v>
      </c>
      <c r="F25" s="39" t="s">
        <v>7</v>
      </c>
      <c r="G25" s="39" t="s">
        <v>8</v>
      </c>
      <c r="H25" s="39" t="s">
        <v>9</v>
      </c>
      <c r="I25" s="40" t="s">
        <v>10</v>
      </c>
    </row>
    <row r="26" spans="1:13" ht="21" customHeight="1">
      <c r="A26" s="107">
        <f>A19+1</f>
        <v>42635</v>
      </c>
      <c r="B26" s="16" t="s">
        <v>43</v>
      </c>
      <c r="C26" s="17" t="s">
        <v>315</v>
      </c>
      <c r="D26" s="18" t="s">
        <v>12</v>
      </c>
      <c r="E26" s="19">
        <v>5.5</v>
      </c>
      <c r="F26" s="20">
        <f>E26*2</f>
        <v>11</v>
      </c>
      <c r="G26" s="20" t="s">
        <v>47</v>
      </c>
      <c r="H26" s="20">
        <f>E26*15</f>
        <v>82.5</v>
      </c>
      <c r="I26" s="21">
        <f>((F26+H26)*4)</f>
        <v>374</v>
      </c>
    </row>
    <row r="27" spans="1:13" ht="33.75" customHeight="1">
      <c r="A27" s="108"/>
      <c r="B27" s="22" t="s">
        <v>154</v>
      </c>
      <c r="C27" s="23" t="s">
        <v>229</v>
      </c>
      <c r="D27" s="24" t="s">
        <v>14</v>
      </c>
      <c r="E27" s="19">
        <v>2.7</v>
      </c>
      <c r="F27" s="25">
        <f>E27*7</f>
        <v>18.900000000000002</v>
      </c>
      <c r="G27" s="26">
        <f>E27*5</f>
        <v>13.5</v>
      </c>
      <c r="H27" s="26" t="s">
        <v>13</v>
      </c>
      <c r="I27" s="27">
        <f>(F27*4)+(G27*9)</f>
        <v>197.10000000000002</v>
      </c>
    </row>
    <row r="28" spans="1:13" ht="32.25" customHeight="1">
      <c r="A28" s="108"/>
      <c r="B28" s="22" t="s">
        <v>157</v>
      </c>
      <c r="C28" s="23" t="s">
        <v>317</v>
      </c>
      <c r="D28" s="28" t="s">
        <v>15</v>
      </c>
      <c r="E28" s="19">
        <v>1.5</v>
      </c>
      <c r="F28" s="26">
        <f>E28*1</f>
        <v>1.5</v>
      </c>
      <c r="G28" s="26" t="s">
        <v>47</v>
      </c>
      <c r="H28" s="26">
        <f>E28*5</f>
        <v>7.5</v>
      </c>
      <c r="I28" s="29">
        <f>((F28+H28)*4+6*E28)</f>
        <v>45</v>
      </c>
    </row>
    <row r="29" spans="1:13" ht="21" customHeight="1">
      <c r="A29" s="109" t="s">
        <v>60</v>
      </c>
      <c r="B29" s="22" t="s">
        <v>160</v>
      </c>
      <c r="C29" s="23" t="s">
        <v>274</v>
      </c>
      <c r="D29" s="28" t="s">
        <v>16</v>
      </c>
      <c r="E29" s="19">
        <v>1</v>
      </c>
      <c r="F29" s="26" t="s">
        <v>47</v>
      </c>
      <c r="G29" s="26" t="s">
        <v>47</v>
      </c>
      <c r="H29" s="26">
        <f>E29*15</f>
        <v>15</v>
      </c>
      <c r="I29" s="29">
        <f>H29*4</f>
        <v>60</v>
      </c>
    </row>
    <row r="30" spans="1:13" ht="32.4">
      <c r="A30" s="109"/>
      <c r="B30" s="22" t="s">
        <v>70</v>
      </c>
      <c r="C30" s="23" t="s">
        <v>316</v>
      </c>
      <c r="D30" s="28" t="s">
        <v>17</v>
      </c>
      <c r="E30" s="19">
        <v>2.5</v>
      </c>
      <c r="F30" s="26" t="s">
        <v>47</v>
      </c>
      <c r="G30" s="26">
        <f>E30*5</f>
        <v>12.5</v>
      </c>
      <c r="H30" s="26" t="s">
        <v>13</v>
      </c>
      <c r="I30" s="29">
        <f>G30*9</f>
        <v>112.5</v>
      </c>
    </row>
    <row r="31" spans="1:13" ht="17.25" customHeight="1" thickBot="1">
      <c r="A31" s="110"/>
      <c r="B31" s="30" t="s">
        <v>48</v>
      </c>
      <c r="C31" s="31" t="s">
        <v>57</v>
      </c>
      <c r="D31" s="32" t="s">
        <v>18</v>
      </c>
      <c r="E31" s="33"/>
      <c r="F31" s="33">
        <f>F26+F27+F28</f>
        <v>31.400000000000002</v>
      </c>
      <c r="G31" s="34">
        <f>G27+G30</f>
        <v>26</v>
      </c>
      <c r="H31" s="34">
        <f>H26+H28+H29</f>
        <v>105</v>
      </c>
      <c r="I31" s="35">
        <f>I26+I27+I28+I29+I30</f>
        <v>788.6</v>
      </c>
      <c r="K31" s="7">
        <f>F31*4/I31</f>
        <v>0.15926959168146082</v>
      </c>
      <c r="L31" s="7">
        <f>G31*9/I31</f>
        <v>0.29672837940654323</v>
      </c>
      <c r="M31" s="7">
        <f>H31*4/I31</f>
        <v>0.53258939893482116</v>
      </c>
    </row>
    <row r="32" spans="1:13" ht="21" customHeight="1" thickBot="1">
      <c r="A32" s="10" t="s">
        <v>2</v>
      </c>
      <c r="B32" s="36" t="s">
        <v>3</v>
      </c>
      <c r="C32" s="37" t="s">
        <v>4</v>
      </c>
      <c r="D32" s="38" t="s">
        <v>5</v>
      </c>
      <c r="E32" s="39" t="s">
        <v>6</v>
      </c>
      <c r="F32" s="39" t="s">
        <v>7</v>
      </c>
      <c r="G32" s="39" t="s">
        <v>8</v>
      </c>
      <c r="H32" s="39" t="s">
        <v>9</v>
      </c>
      <c r="I32" s="40" t="s">
        <v>10</v>
      </c>
    </row>
    <row r="33" spans="1:13" ht="16.5" customHeight="1">
      <c r="A33" s="107">
        <f>A26+1</f>
        <v>42636</v>
      </c>
      <c r="B33" s="22" t="s">
        <v>150</v>
      </c>
      <c r="C33" s="23" t="s">
        <v>318</v>
      </c>
      <c r="D33" s="18" t="s">
        <v>12</v>
      </c>
      <c r="E33" s="19">
        <v>5.5</v>
      </c>
      <c r="F33" s="20">
        <f>E33*2</f>
        <v>11</v>
      </c>
      <c r="G33" s="20" t="s">
        <v>47</v>
      </c>
      <c r="H33" s="20">
        <f>E33*15</f>
        <v>82.5</v>
      </c>
      <c r="I33" s="21">
        <f>((F33+H33)*4)</f>
        <v>374</v>
      </c>
    </row>
    <row r="34" spans="1:13" ht="32.4">
      <c r="A34" s="108"/>
      <c r="B34" s="22" t="s">
        <v>155</v>
      </c>
      <c r="C34" s="23" t="s">
        <v>275</v>
      </c>
      <c r="D34" s="24" t="s">
        <v>14</v>
      </c>
      <c r="E34" s="19">
        <v>2.8</v>
      </c>
      <c r="F34" s="25">
        <f>E34*7</f>
        <v>19.599999999999998</v>
      </c>
      <c r="G34" s="26">
        <f>E34*5</f>
        <v>14</v>
      </c>
      <c r="H34" s="26" t="s">
        <v>13</v>
      </c>
      <c r="I34" s="27">
        <f>(F34*4)+(G34*9)</f>
        <v>204.39999999999998</v>
      </c>
    </row>
    <row r="35" spans="1:13" ht="33.75" customHeight="1">
      <c r="A35" s="108"/>
      <c r="B35" s="22" t="s">
        <v>80</v>
      </c>
      <c r="C35" s="23" t="s">
        <v>230</v>
      </c>
      <c r="D35" s="28" t="s">
        <v>15</v>
      </c>
      <c r="E35" s="19">
        <v>1.7</v>
      </c>
      <c r="F35" s="26">
        <f>E35*1</f>
        <v>1.7</v>
      </c>
      <c r="G35" s="26" t="s">
        <v>47</v>
      </c>
      <c r="H35" s="26">
        <f>E35*5</f>
        <v>8.5</v>
      </c>
      <c r="I35" s="29">
        <f>((F35+H35)*4+6*E35)</f>
        <v>51</v>
      </c>
    </row>
    <row r="36" spans="1:13" ht="21" customHeight="1">
      <c r="A36" s="109" t="s">
        <v>64</v>
      </c>
      <c r="B36" s="22" t="s">
        <v>161</v>
      </c>
      <c r="C36" s="23" t="s">
        <v>231</v>
      </c>
      <c r="D36" s="28" t="s">
        <v>16</v>
      </c>
      <c r="E36" s="19"/>
      <c r="F36" s="26" t="s">
        <v>47</v>
      </c>
      <c r="G36" s="26" t="s">
        <v>47</v>
      </c>
      <c r="H36" s="26">
        <f>E36*15</f>
        <v>0</v>
      </c>
      <c r="I36" s="29">
        <f>H36*4</f>
        <v>0</v>
      </c>
    </row>
    <row r="37" spans="1:13" ht="32.4">
      <c r="A37" s="109"/>
      <c r="B37" s="22" t="s">
        <v>165</v>
      </c>
      <c r="C37" s="23" t="s">
        <v>276</v>
      </c>
      <c r="D37" s="28" t="s">
        <v>17</v>
      </c>
      <c r="E37" s="19">
        <v>2.8</v>
      </c>
      <c r="F37" s="26" t="s">
        <v>47</v>
      </c>
      <c r="G37" s="26">
        <f>E37*5</f>
        <v>14</v>
      </c>
      <c r="H37" s="26" t="s">
        <v>13</v>
      </c>
      <c r="I37" s="29">
        <f>G37*9</f>
        <v>126</v>
      </c>
    </row>
    <row r="38" spans="1:13" ht="21" customHeight="1" thickBot="1">
      <c r="A38" s="110"/>
      <c r="B38" s="30"/>
      <c r="C38" s="31"/>
      <c r="D38" s="32" t="s">
        <v>18</v>
      </c>
      <c r="E38" s="33"/>
      <c r="F38" s="33">
        <f>F33+F34+F35</f>
        <v>32.299999999999997</v>
      </c>
      <c r="G38" s="34">
        <f>G34+G37</f>
        <v>28</v>
      </c>
      <c r="H38" s="34">
        <f>H33+H35+H36</f>
        <v>91</v>
      </c>
      <c r="I38" s="35">
        <f>I33+I34+I35+I36+I37</f>
        <v>755.4</v>
      </c>
      <c r="K38" s="7">
        <f>F38*4/I38</f>
        <v>0.17103521313211542</v>
      </c>
      <c r="L38" s="7">
        <f>G38*9/I38</f>
        <v>0.33359809372517873</v>
      </c>
      <c r="M38" s="7">
        <f>H38*4/I38</f>
        <v>0.48186391315859151</v>
      </c>
    </row>
    <row r="39" spans="1:13">
      <c r="A39" s="41" t="s">
        <v>44</v>
      </c>
      <c r="B39" s="42"/>
      <c r="C39" s="43" t="s">
        <v>45</v>
      </c>
      <c r="D39" s="43" t="s">
        <v>46</v>
      </c>
      <c r="E39" s="43"/>
      <c r="F39" s="43"/>
      <c r="G39" s="42"/>
      <c r="H39" s="42"/>
      <c r="I39" s="42"/>
    </row>
    <row r="40" spans="1:13">
      <c r="B40" s="8"/>
      <c r="C40" s="8"/>
      <c r="F40" s="6"/>
      <c r="H40" s="6"/>
    </row>
    <row r="41" spans="1:13">
      <c r="B41" s="8"/>
      <c r="C41" s="8"/>
    </row>
    <row r="42" spans="1:13">
      <c r="B42" s="8"/>
      <c r="C42" s="8"/>
      <c r="F42" s="6"/>
    </row>
  </sheetData>
  <mergeCells count="14">
    <mergeCell ref="A33:A35"/>
    <mergeCell ref="A36:A38"/>
    <mergeCell ref="A12:A14"/>
    <mergeCell ref="A15:A17"/>
    <mergeCell ref="A19:A21"/>
    <mergeCell ref="A22:A24"/>
    <mergeCell ref="A26:A28"/>
    <mergeCell ref="A29:A31"/>
    <mergeCell ref="A8:A10"/>
    <mergeCell ref="A1:C2"/>
    <mergeCell ref="D1:I1"/>
    <mergeCell ref="D2:I2"/>
    <mergeCell ref="A3:I3"/>
    <mergeCell ref="A5:A7"/>
  </mergeCells>
  <phoneticPr fontId="1" type="noConversion"/>
  <printOptions horizontalCentered="1"/>
  <pageMargins left="0.27559055118110237" right="0" top="0.39370078740157483" bottom="0.19685039370078741" header="0.51181102362204722" footer="0.51181102362204722"/>
  <pageSetup paperSize="9" scale="9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2"/>
  <sheetViews>
    <sheetView topLeftCell="A5" zoomScale="98" zoomScaleNormal="98" workbookViewId="0">
      <selection activeCell="C15" sqref="C15"/>
    </sheetView>
  </sheetViews>
  <sheetFormatPr defaultRowHeight="16.2"/>
  <cols>
    <col min="1" max="1" width="6.33203125" style="5" customWidth="1"/>
    <col min="2" max="2" width="13.6640625" style="1" customWidth="1"/>
    <col min="3" max="3" width="45.33203125" style="1" customWidth="1"/>
    <col min="4" max="4" width="7.6640625" style="5" customWidth="1"/>
    <col min="5" max="6" width="4.88671875" style="5" customWidth="1"/>
    <col min="7" max="7" width="4.21875" style="5" customWidth="1"/>
    <col min="8" max="8" width="4.109375" style="5" customWidth="1"/>
    <col min="9" max="9" width="5.109375" style="5" customWidth="1"/>
    <col min="10" max="10" width="11.21875" style="1" customWidth="1"/>
    <col min="11" max="12" width="0" style="1" hidden="1" customWidth="1"/>
    <col min="13" max="13" width="12.6640625" style="1" hidden="1" customWidth="1"/>
    <col min="14" max="256" width="9" style="1"/>
    <col min="257" max="257" width="7.44140625" style="1" customWidth="1"/>
    <col min="258" max="258" width="13.6640625" style="1" customWidth="1"/>
    <col min="259" max="259" width="44.6640625" style="1" customWidth="1"/>
    <col min="260" max="260" width="8.77734375" style="1" customWidth="1"/>
    <col min="261" max="262" width="4.88671875" style="1" customWidth="1"/>
    <col min="263" max="263" width="4.21875" style="1" customWidth="1"/>
    <col min="264" max="264" width="4.109375" style="1" customWidth="1"/>
    <col min="265" max="265" width="5.109375" style="1" customWidth="1"/>
    <col min="266" max="266" width="11.21875" style="1" customWidth="1"/>
    <col min="267" max="512" width="9" style="1"/>
    <col min="513" max="513" width="7.44140625" style="1" customWidth="1"/>
    <col min="514" max="514" width="13.6640625" style="1" customWidth="1"/>
    <col min="515" max="515" width="44.6640625" style="1" customWidth="1"/>
    <col min="516" max="516" width="8.77734375" style="1" customWidth="1"/>
    <col min="517" max="518" width="4.88671875" style="1" customWidth="1"/>
    <col min="519" max="519" width="4.21875" style="1" customWidth="1"/>
    <col min="520" max="520" width="4.109375" style="1" customWidth="1"/>
    <col min="521" max="521" width="5.109375" style="1" customWidth="1"/>
    <col min="522" max="522" width="11.21875" style="1" customWidth="1"/>
    <col min="523" max="768" width="9" style="1"/>
    <col min="769" max="769" width="7.44140625" style="1" customWidth="1"/>
    <col min="770" max="770" width="13.6640625" style="1" customWidth="1"/>
    <col min="771" max="771" width="44.6640625" style="1" customWidth="1"/>
    <col min="772" max="772" width="8.77734375" style="1" customWidth="1"/>
    <col min="773" max="774" width="4.88671875" style="1" customWidth="1"/>
    <col min="775" max="775" width="4.21875" style="1" customWidth="1"/>
    <col min="776" max="776" width="4.109375" style="1" customWidth="1"/>
    <col min="777" max="777" width="5.109375" style="1" customWidth="1"/>
    <col min="778" max="778" width="11.21875" style="1" customWidth="1"/>
    <col min="779" max="1024" width="9" style="1"/>
    <col min="1025" max="1025" width="7.44140625" style="1" customWidth="1"/>
    <col min="1026" max="1026" width="13.6640625" style="1" customWidth="1"/>
    <col min="1027" max="1027" width="44.6640625" style="1" customWidth="1"/>
    <col min="1028" max="1028" width="8.77734375" style="1" customWidth="1"/>
    <col min="1029" max="1030" width="4.88671875" style="1" customWidth="1"/>
    <col min="1031" max="1031" width="4.21875" style="1" customWidth="1"/>
    <col min="1032" max="1032" width="4.109375" style="1" customWidth="1"/>
    <col min="1033" max="1033" width="5.109375" style="1" customWidth="1"/>
    <col min="1034" max="1034" width="11.21875" style="1" customWidth="1"/>
    <col min="1035" max="1280" width="9" style="1"/>
    <col min="1281" max="1281" width="7.44140625" style="1" customWidth="1"/>
    <col min="1282" max="1282" width="13.6640625" style="1" customWidth="1"/>
    <col min="1283" max="1283" width="44.6640625" style="1" customWidth="1"/>
    <col min="1284" max="1284" width="8.77734375" style="1" customWidth="1"/>
    <col min="1285" max="1286" width="4.88671875" style="1" customWidth="1"/>
    <col min="1287" max="1287" width="4.21875" style="1" customWidth="1"/>
    <col min="1288" max="1288" width="4.109375" style="1" customWidth="1"/>
    <col min="1289" max="1289" width="5.109375" style="1" customWidth="1"/>
    <col min="1290" max="1290" width="11.21875" style="1" customWidth="1"/>
    <col min="1291" max="1536" width="9" style="1"/>
    <col min="1537" max="1537" width="7.44140625" style="1" customWidth="1"/>
    <col min="1538" max="1538" width="13.6640625" style="1" customWidth="1"/>
    <col min="1539" max="1539" width="44.6640625" style="1" customWidth="1"/>
    <col min="1540" max="1540" width="8.77734375" style="1" customWidth="1"/>
    <col min="1541" max="1542" width="4.88671875" style="1" customWidth="1"/>
    <col min="1543" max="1543" width="4.21875" style="1" customWidth="1"/>
    <col min="1544" max="1544" width="4.109375" style="1" customWidth="1"/>
    <col min="1545" max="1545" width="5.109375" style="1" customWidth="1"/>
    <col min="1546" max="1546" width="11.21875" style="1" customWidth="1"/>
    <col min="1547" max="1792" width="9" style="1"/>
    <col min="1793" max="1793" width="7.44140625" style="1" customWidth="1"/>
    <col min="1794" max="1794" width="13.6640625" style="1" customWidth="1"/>
    <col min="1795" max="1795" width="44.6640625" style="1" customWidth="1"/>
    <col min="1796" max="1796" width="8.77734375" style="1" customWidth="1"/>
    <col min="1797" max="1798" width="4.88671875" style="1" customWidth="1"/>
    <col min="1799" max="1799" width="4.21875" style="1" customWidth="1"/>
    <col min="1800" max="1800" width="4.109375" style="1" customWidth="1"/>
    <col min="1801" max="1801" width="5.109375" style="1" customWidth="1"/>
    <col min="1802" max="1802" width="11.21875" style="1" customWidth="1"/>
    <col min="1803" max="2048" width="9" style="1"/>
    <col min="2049" max="2049" width="7.44140625" style="1" customWidth="1"/>
    <col min="2050" max="2050" width="13.6640625" style="1" customWidth="1"/>
    <col min="2051" max="2051" width="44.6640625" style="1" customWidth="1"/>
    <col min="2052" max="2052" width="8.77734375" style="1" customWidth="1"/>
    <col min="2053" max="2054" width="4.88671875" style="1" customWidth="1"/>
    <col min="2055" max="2055" width="4.21875" style="1" customWidth="1"/>
    <col min="2056" max="2056" width="4.109375" style="1" customWidth="1"/>
    <col min="2057" max="2057" width="5.109375" style="1" customWidth="1"/>
    <col min="2058" max="2058" width="11.21875" style="1" customWidth="1"/>
    <col min="2059" max="2304" width="9" style="1"/>
    <col min="2305" max="2305" width="7.44140625" style="1" customWidth="1"/>
    <col min="2306" max="2306" width="13.6640625" style="1" customWidth="1"/>
    <col min="2307" max="2307" width="44.6640625" style="1" customWidth="1"/>
    <col min="2308" max="2308" width="8.77734375" style="1" customWidth="1"/>
    <col min="2309" max="2310" width="4.88671875" style="1" customWidth="1"/>
    <col min="2311" max="2311" width="4.21875" style="1" customWidth="1"/>
    <col min="2312" max="2312" width="4.109375" style="1" customWidth="1"/>
    <col min="2313" max="2313" width="5.109375" style="1" customWidth="1"/>
    <col min="2314" max="2314" width="11.21875" style="1" customWidth="1"/>
    <col min="2315" max="2560" width="9" style="1"/>
    <col min="2561" max="2561" width="7.44140625" style="1" customWidth="1"/>
    <col min="2562" max="2562" width="13.6640625" style="1" customWidth="1"/>
    <col min="2563" max="2563" width="44.6640625" style="1" customWidth="1"/>
    <col min="2564" max="2564" width="8.77734375" style="1" customWidth="1"/>
    <col min="2565" max="2566" width="4.88671875" style="1" customWidth="1"/>
    <col min="2567" max="2567" width="4.21875" style="1" customWidth="1"/>
    <col min="2568" max="2568" width="4.109375" style="1" customWidth="1"/>
    <col min="2569" max="2569" width="5.109375" style="1" customWidth="1"/>
    <col min="2570" max="2570" width="11.21875" style="1" customWidth="1"/>
    <col min="2571" max="2816" width="9" style="1"/>
    <col min="2817" max="2817" width="7.44140625" style="1" customWidth="1"/>
    <col min="2818" max="2818" width="13.6640625" style="1" customWidth="1"/>
    <col min="2819" max="2819" width="44.6640625" style="1" customWidth="1"/>
    <col min="2820" max="2820" width="8.77734375" style="1" customWidth="1"/>
    <col min="2821" max="2822" width="4.88671875" style="1" customWidth="1"/>
    <col min="2823" max="2823" width="4.21875" style="1" customWidth="1"/>
    <col min="2824" max="2824" width="4.109375" style="1" customWidth="1"/>
    <col min="2825" max="2825" width="5.109375" style="1" customWidth="1"/>
    <col min="2826" max="2826" width="11.21875" style="1" customWidth="1"/>
    <col min="2827" max="3072" width="9" style="1"/>
    <col min="3073" max="3073" width="7.44140625" style="1" customWidth="1"/>
    <col min="3074" max="3074" width="13.6640625" style="1" customWidth="1"/>
    <col min="3075" max="3075" width="44.6640625" style="1" customWidth="1"/>
    <col min="3076" max="3076" width="8.77734375" style="1" customWidth="1"/>
    <col min="3077" max="3078" width="4.88671875" style="1" customWidth="1"/>
    <col min="3079" max="3079" width="4.21875" style="1" customWidth="1"/>
    <col min="3080" max="3080" width="4.109375" style="1" customWidth="1"/>
    <col min="3081" max="3081" width="5.109375" style="1" customWidth="1"/>
    <col min="3082" max="3082" width="11.21875" style="1" customWidth="1"/>
    <col min="3083" max="3328" width="9" style="1"/>
    <col min="3329" max="3329" width="7.44140625" style="1" customWidth="1"/>
    <col min="3330" max="3330" width="13.6640625" style="1" customWidth="1"/>
    <col min="3331" max="3331" width="44.6640625" style="1" customWidth="1"/>
    <col min="3332" max="3332" width="8.77734375" style="1" customWidth="1"/>
    <col min="3333" max="3334" width="4.88671875" style="1" customWidth="1"/>
    <col min="3335" max="3335" width="4.21875" style="1" customWidth="1"/>
    <col min="3336" max="3336" width="4.109375" style="1" customWidth="1"/>
    <col min="3337" max="3337" width="5.109375" style="1" customWidth="1"/>
    <col min="3338" max="3338" width="11.21875" style="1" customWidth="1"/>
    <col min="3339" max="3584" width="9" style="1"/>
    <col min="3585" max="3585" width="7.44140625" style="1" customWidth="1"/>
    <col min="3586" max="3586" width="13.6640625" style="1" customWidth="1"/>
    <col min="3587" max="3587" width="44.6640625" style="1" customWidth="1"/>
    <col min="3588" max="3588" width="8.77734375" style="1" customWidth="1"/>
    <col min="3589" max="3590" width="4.88671875" style="1" customWidth="1"/>
    <col min="3591" max="3591" width="4.21875" style="1" customWidth="1"/>
    <col min="3592" max="3592" width="4.109375" style="1" customWidth="1"/>
    <col min="3593" max="3593" width="5.109375" style="1" customWidth="1"/>
    <col min="3594" max="3594" width="11.21875" style="1" customWidth="1"/>
    <col min="3595" max="3840" width="9" style="1"/>
    <col min="3841" max="3841" width="7.44140625" style="1" customWidth="1"/>
    <col min="3842" max="3842" width="13.6640625" style="1" customWidth="1"/>
    <col min="3843" max="3843" width="44.6640625" style="1" customWidth="1"/>
    <col min="3844" max="3844" width="8.77734375" style="1" customWidth="1"/>
    <col min="3845" max="3846" width="4.88671875" style="1" customWidth="1"/>
    <col min="3847" max="3847" width="4.21875" style="1" customWidth="1"/>
    <col min="3848" max="3848" width="4.109375" style="1" customWidth="1"/>
    <col min="3849" max="3849" width="5.109375" style="1" customWidth="1"/>
    <col min="3850" max="3850" width="11.21875" style="1" customWidth="1"/>
    <col min="3851" max="4096" width="9" style="1"/>
    <col min="4097" max="4097" width="7.44140625" style="1" customWidth="1"/>
    <col min="4098" max="4098" width="13.6640625" style="1" customWidth="1"/>
    <col min="4099" max="4099" width="44.6640625" style="1" customWidth="1"/>
    <col min="4100" max="4100" width="8.77734375" style="1" customWidth="1"/>
    <col min="4101" max="4102" width="4.88671875" style="1" customWidth="1"/>
    <col min="4103" max="4103" width="4.21875" style="1" customWidth="1"/>
    <col min="4104" max="4104" width="4.109375" style="1" customWidth="1"/>
    <col min="4105" max="4105" width="5.109375" style="1" customWidth="1"/>
    <col min="4106" max="4106" width="11.21875" style="1" customWidth="1"/>
    <col min="4107" max="4352" width="9" style="1"/>
    <col min="4353" max="4353" width="7.44140625" style="1" customWidth="1"/>
    <col min="4354" max="4354" width="13.6640625" style="1" customWidth="1"/>
    <col min="4355" max="4355" width="44.6640625" style="1" customWidth="1"/>
    <col min="4356" max="4356" width="8.77734375" style="1" customWidth="1"/>
    <col min="4357" max="4358" width="4.88671875" style="1" customWidth="1"/>
    <col min="4359" max="4359" width="4.21875" style="1" customWidth="1"/>
    <col min="4360" max="4360" width="4.109375" style="1" customWidth="1"/>
    <col min="4361" max="4361" width="5.109375" style="1" customWidth="1"/>
    <col min="4362" max="4362" width="11.21875" style="1" customWidth="1"/>
    <col min="4363" max="4608" width="9" style="1"/>
    <col min="4609" max="4609" width="7.44140625" style="1" customWidth="1"/>
    <col min="4610" max="4610" width="13.6640625" style="1" customWidth="1"/>
    <col min="4611" max="4611" width="44.6640625" style="1" customWidth="1"/>
    <col min="4612" max="4612" width="8.77734375" style="1" customWidth="1"/>
    <col min="4613" max="4614" width="4.88671875" style="1" customWidth="1"/>
    <col min="4615" max="4615" width="4.21875" style="1" customWidth="1"/>
    <col min="4616" max="4616" width="4.109375" style="1" customWidth="1"/>
    <col min="4617" max="4617" width="5.109375" style="1" customWidth="1"/>
    <col min="4618" max="4618" width="11.21875" style="1" customWidth="1"/>
    <col min="4619" max="4864" width="9" style="1"/>
    <col min="4865" max="4865" width="7.44140625" style="1" customWidth="1"/>
    <col min="4866" max="4866" width="13.6640625" style="1" customWidth="1"/>
    <col min="4867" max="4867" width="44.6640625" style="1" customWidth="1"/>
    <col min="4868" max="4868" width="8.77734375" style="1" customWidth="1"/>
    <col min="4869" max="4870" width="4.88671875" style="1" customWidth="1"/>
    <col min="4871" max="4871" width="4.21875" style="1" customWidth="1"/>
    <col min="4872" max="4872" width="4.109375" style="1" customWidth="1"/>
    <col min="4873" max="4873" width="5.109375" style="1" customWidth="1"/>
    <col min="4874" max="4874" width="11.21875" style="1" customWidth="1"/>
    <col min="4875" max="5120" width="9" style="1"/>
    <col min="5121" max="5121" width="7.44140625" style="1" customWidth="1"/>
    <col min="5122" max="5122" width="13.6640625" style="1" customWidth="1"/>
    <col min="5123" max="5123" width="44.6640625" style="1" customWidth="1"/>
    <col min="5124" max="5124" width="8.77734375" style="1" customWidth="1"/>
    <col min="5125" max="5126" width="4.88671875" style="1" customWidth="1"/>
    <col min="5127" max="5127" width="4.21875" style="1" customWidth="1"/>
    <col min="5128" max="5128" width="4.109375" style="1" customWidth="1"/>
    <col min="5129" max="5129" width="5.109375" style="1" customWidth="1"/>
    <col min="5130" max="5130" width="11.21875" style="1" customWidth="1"/>
    <col min="5131" max="5376" width="9" style="1"/>
    <col min="5377" max="5377" width="7.44140625" style="1" customWidth="1"/>
    <col min="5378" max="5378" width="13.6640625" style="1" customWidth="1"/>
    <col min="5379" max="5379" width="44.6640625" style="1" customWidth="1"/>
    <col min="5380" max="5380" width="8.77734375" style="1" customWidth="1"/>
    <col min="5381" max="5382" width="4.88671875" style="1" customWidth="1"/>
    <col min="5383" max="5383" width="4.21875" style="1" customWidth="1"/>
    <col min="5384" max="5384" width="4.109375" style="1" customWidth="1"/>
    <col min="5385" max="5385" width="5.109375" style="1" customWidth="1"/>
    <col min="5386" max="5386" width="11.21875" style="1" customWidth="1"/>
    <col min="5387" max="5632" width="9" style="1"/>
    <col min="5633" max="5633" width="7.44140625" style="1" customWidth="1"/>
    <col min="5634" max="5634" width="13.6640625" style="1" customWidth="1"/>
    <col min="5635" max="5635" width="44.6640625" style="1" customWidth="1"/>
    <col min="5636" max="5636" width="8.77734375" style="1" customWidth="1"/>
    <col min="5637" max="5638" width="4.88671875" style="1" customWidth="1"/>
    <col min="5639" max="5639" width="4.21875" style="1" customWidth="1"/>
    <col min="5640" max="5640" width="4.109375" style="1" customWidth="1"/>
    <col min="5641" max="5641" width="5.109375" style="1" customWidth="1"/>
    <col min="5642" max="5642" width="11.21875" style="1" customWidth="1"/>
    <col min="5643" max="5888" width="9" style="1"/>
    <col min="5889" max="5889" width="7.44140625" style="1" customWidth="1"/>
    <col min="5890" max="5890" width="13.6640625" style="1" customWidth="1"/>
    <col min="5891" max="5891" width="44.6640625" style="1" customWidth="1"/>
    <col min="5892" max="5892" width="8.77734375" style="1" customWidth="1"/>
    <col min="5893" max="5894" width="4.88671875" style="1" customWidth="1"/>
    <col min="5895" max="5895" width="4.21875" style="1" customWidth="1"/>
    <col min="5896" max="5896" width="4.109375" style="1" customWidth="1"/>
    <col min="5897" max="5897" width="5.109375" style="1" customWidth="1"/>
    <col min="5898" max="5898" width="11.21875" style="1" customWidth="1"/>
    <col min="5899" max="6144" width="9" style="1"/>
    <col min="6145" max="6145" width="7.44140625" style="1" customWidth="1"/>
    <col min="6146" max="6146" width="13.6640625" style="1" customWidth="1"/>
    <col min="6147" max="6147" width="44.6640625" style="1" customWidth="1"/>
    <col min="6148" max="6148" width="8.77734375" style="1" customWidth="1"/>
    <col min="6149" max="6150" width="4.88671875" style="1" customWidth="1"/>
    <col min="6151" max="6151" width="4.21875" style="1" customWidth="1"/>
    <col min="6152" max="6152" width="4.109375" style="1" customWidth="1"/>
    <col min="6153" max="6153" width="5.109375" style="1" customWidth="1"/>
    <col min="6154" max="6154" width="11.21875" style="1" customWidth="1"/>
    <col min="6155" max="6400" width="9" style="1"/>
    <col min="6401" max="6401" width="7.44140625" style="1" customWidth="1"/>
    <col min="6402" max="6402" width="13.6640625" style="1" customWidth="1"/>
    <col min="6403" max="6403" width="44.6640625" style="1" customWidth="1"/>
    <col min="6404" max="6404" width="8.77734375" style="1" customWidth="1"/>
    <col min="6405" max="6406" width="4.88671875" style="1" customWidth="1"/>
    <col min="6407" max="6407" width="4.21875" style="1" customWidth="1"/>
    <col min="6408" max="6408" width="4.109375" style="1" customWidth="1"/>
    <col min="6409" max="6409" width="5.109375" style="1" customWidth="1"/>
    <col min="6410" max="6410" width="11.21875" style="1" customWidth="1"/>
    <col min="6411" max="6656" width="9" style="1"/>
    <col min="6657" max="6657" width="7.44140625" style="1" customWidth="1"/>
    <col min="6658" max="6658" width="13.6640625" style="1" customWidth="1"/>
    <col min="6659" max="6659" width="44.6640625" style="1" customWidth="1"/>
    <col min="6660" max="6660" width="8.77734375" style="1" customWidth="1"/>
    <col min="6661" max="6662" width="4.88671875" style="1" customWidth="1"/>
    <col min="6663" max="6663" width="4.21875" style="1" customWidth="1"/>
    <col min="6664" max="6664" width="4.109375" style="1" customWidth="1"/>
    <col min="6665" max="6665" width="5.109375" style="1" customWidth="1"/>
    <col min="6666" max="6666" width="11.21875" style="1" customWidth="1"/>
    <col min="6667" max="6912" width="9" style="1"/>
    <col min="6913" max="6913" width="7.44140625" style="1" customWidth="1"/>
    <col min="6914" max="6914" width="13.6640625" style="1" customWidth="1"/>
    <col min="6915" max="6915" width="44.6640625" style="1" customWidth="1"/>
    <col min="6916" max="6916" width="8.77734375" style="1" customWidth="1"/>
    <col min="6917" max="6918" width="4.88671875" style="1" customWidth="1"/>
    <col min="6919" max="6919" width="4.21875" style="1" customWidth="1"/>
    <col min="6920" max="6920" width="4.109375" style="1" customWidth="1"/>
    <col min="6921" max="6921" width="5.109375" style="1" customWidth="1"/>
    <col min="6922" max="6922" width="11.21875" style="1" customWidth="1"/>
    <col min="6923" max="7168" width="9" style="1"/>
    <col min="7169" max="7169" width="7.44140625" style="1" customWidth="1"/>
    <col min="7170" max="7170" width="13.6640625" style="1" customWidth="1"/>
    <col min="7171" max="7171" width="44.6640625" style="1" customWidth="1"/>
    <col min="7172" max="7172" width="8.77734375" style="1" customWidth="1"/>
    <col min="7173" max="7174" width="4.88671875" style="1" customWidth="1"/>
    <col min="7175" max="7175" width="4.21875" style="1" customWidth="1"/>
    <col min="7176" max="7176" width="4.109375" style="1" customWidth="1"/>
    <col min="7177" max="7177" width="5.109375" style="1" customWidth="1"/>
    <col min="7178" max="7178" width="11.21875" style="1" customWidth="1"/>
    <col min="7179" max="7424" width="9" style="1"/>
    <col min="7425" max="7425" width="7.44140625" style="1" customWidth="1"/>
    <col min="7426" max="7426" width="13.6640625" style="1" customWidth="1"/>
    <col min="7427" max="7427" width="44.6640625" style="1" customWidth="1"/>
    <col min="7428" max="7428" width="8.77734375" style="1" customWidth="1"/>
    <col min="7429" max="7430" width="4.88671875" style="1" customWidth="1"/>
    <col min="7431" max="7431" width="4.21875" style="1" customWidth="1"/>
    <col min="7432" max="7432" width="4.109375" style="1" customWidth="1"/>
    <col min="7433" max="7433" width="5.109375" style="1" customWidth="1"/>
    <col min="7434" max="7434" width="11.21875" style="1" customWidth="1"/>
    <col min="7435" max="7680" width="9" style="1"/>
    <col min="7681" max="7681" width="7.44140625" style="1" customWidth="1"/>
    <col min="7682" max="7682" width="13.6640625" style="1" customWidth="1"/>
    <col min="7683" max="7683" width="44.6640625" style="1" customWidth="1"/>
    <col min="7684" max="7684" width="8.77734375" style="1" customWidth="1"/>
    <col min="7685" max="7686" width="4.88671875" style="1" customWidth="1"/>
    <col min="7687" max="7687" width="4.21875" style="1" customWidth="1"/>
    <col min="7688" max="7688" width="4.109375" style="1" customWidth="1"/>
    <col min="7689" max="7689" width="5.109375" style="1" customWidth="1"/>
    <col min="7690" max="7690" width="11.21875" style="1" customWidth="1"/>
    <col min="7691" max="7936" width="9" style="1"/>
    <col min="7937" max="7937" width="7.44140625" style="1" customWidth="1"/>
    <col min="7938" max="7938" width="13.6640625" style="1" customWidth="1"/>
    <col min="7939" max="7939" width="44.6640625" style="1" customWidth="1"/>
    <col min="7940" max="7940" width="8.77734375" style="1" customWidth="1"/>
    <col min="7941" max="7942" width="4.88671875" style="1" customWidth="1"/>
    <col min="7943" max="7943" width="4.21875" style="1" customWidth="1"/>
    <col min="7944" max="7944" width="4.109375" style="1" customWidth="1"/>
    <col min="7945" max="7945" width="5.109375" style="1" customWidth="1"/>
    <col min="7946" max="7946" width="11.21875" style="1" customWidth="1"/>
    <col min="7947" max="8192" width="9" style="1"/>
    <col min="8193" max="8193" width="7.44140625" style="1" customWidth="1"/>
    <col min="8194" max="8194" width="13.6640625" style="1" customWidth="1"/>
    <col min="8195" max="8195" width="44.6640625" style="1" customWidth="1"/>
    <col min="8196" max="8196" width="8.77734375" style="1" customWidth="1"/>
    <col min="8197" max="8198" width="4.88671875" style="1" customWidth="1"/>
    <col min="8199" max="8199" width="4.21875" style="1" customWidth="1"/>
    <col min="8200" max="8200" width="4.109375" style="1" customWidth="1"/>
    <col min="8201" max="8201" width="5.109375" style="1" customWidth="1"/>
    <col min="8202" max="8202" width="11.21875" style="1" customWidth="1"/>
    <col min="8203" max="8448" width="9" style="1"/>
    <col min="8449" max="8449" width="7.44140625" style="1" customWidth="1"/>
    <col min="8450" max="8450" width="13.6640625" style="1" customWidth="1"/>
    <col min="8451" max="8451" width="44.6640625" style="1" customWidth="1"/>
    <col min="8452" max="8452" width="8.77734375" style="1" customWidth="1"/>
    <col min="8453" max="8454" width="4.88671875" style="1" customWidth="1"/>
    <col min="8455" max="8455" width="4.21875" style="1" customWidth="1"/>
    <col min="8456" max="8456" width="4.109375" style="1" customWidth="1"/>
    <col min="8457" max="8457" width="5.109375" style="1" customWidth="1"/>
    <col min="8458" max="8458" width="11.21875" style="1" customWidth="1"/>
    <col min="8459" max="8704" width="9" style="1"/>
    <col min="8705" max="8705" width="7.44140625" style="1" customWidth="1"/>
    <col min="8706" max="8706" width="13.6640625" style="1" customWidth="1"/>
    <col min="8707" max="8707" width="44.6640625" style="1" customWidth="1"/>
    <col min="8708" max="8708" width="8.77734375" style="1" customWidth="1"/>
    <col min="8709" max="8710" width="4.88671875" style="1" customWidth="1"/>
    <col min="8711" max="8711" width="4.21875" style="1" customWidth="1"/>
    <col min="8712" max="8712" width="4.109375" style="1" customWidth="1"/>
    <col min="8713" max="8713" width="5.109375" style="1" customWidth="1"/>
    <col min="8714" max="8714" width="11.21875" style="1" customWidth="1"/>
    <col min="8715" max="8960" width="9" style="1"/>
    <col min="8961" max="8961" width="7.44140625" style="1" customWidth="1"/>
    <col min="8962" max="8962" width="13.6640625" style="1" customWidth="1"/>
    <col min="8963" max="8963" width="44.6640625" style="1" customWidth="1"/>
    <col min="8964" max="8964" width="8.77734375" style="1" customWidth="1"/>
    <col min="8965" max="8966" width="4.88671875" style="1" customWidth="1"/>
    <col min="8967" max="8967" width="4.21875" style="1" customWidth="1"/>
    <col min="8968" max="8968" width="4.109375" style="1" customWidth="1"/>
    <col min="8969" max="8969" width="5.109375" style="1" customWidth="1"/>
    <col min="8970" max="8970" width="11.21875" style="1" customWidth="1"/>
    <col min="8971" max="9216" width="9" style="1"/>
    <col min="9217" max="9217" width="7.44140625" style="1" customWidth="1"/>
    <col min="9218" max="9218" width="13.6640625" style="1" customWidth="1"/>
    <col min="9219" max="9219" width="44.6640625" style="1" customWidth="1"/>
    <col min="9220" max="9220" width="8.77734375" style="1" customWidth="1"/>
    <col min="9221" max="9222" width="4.88671875" style="1" customWidth="1"/>
    <col min="9223" max="9223" width="4.21875" style="1" customWidth="1"/>
    <col min="9224" max="9224" width="4.109375" style="1" customWidth="1"/>
    <col min="9225" max="9225" width="5.109375" style="1" customWidth="1"/>
    <col min="9226" max="9226" width="11.21875" style="1" customWidth="1"/>
    <col min="9227" max="9472" width="9" style="1"/>
    <col min="9473" max="9473" width="7.44140625" style="1" customWidth="1"/>
    <col min="9474" max="9474" width="13.6640625" style="1" customWidth="1"/>
    <col min="9475" max="9475" width="44.6640625" style="1" customWidth="1"/>
    <col min="9476" max="9476" width="8.77734375" style="1" customWidth="1"/>
    <col min="9477" max="9478" width="4.88671875" style="1" customWidth="1"/>
    <col min="9479" max="9479" width="4.21875" style="1" customWidth="1"/>
    <col min="9480" max="9480" width="4.109375" style="1" customWidth="1"/>
    <col min="9481" max="9481" width="5.109375" style="1" customWidth="1"/>
    <col min="9482" max="9482" width="11.21875" style="1" customWidth="1"/>
    <col min="9483" max="9728" width="9" style="1"/>
    <col min="9729" max="9729" width="7.44140625" style="1" customWidth="1"/>
    <col min="9730" max="9730" width="13.6640625" style="1" customWidth="1"/>
    <col min="9731" max="9731" width="44.6640625" style="1" customWidth="1"/>
    <col min="9732" max="9732" width="8.77734375" style="1" customWidth="1"/>
    <col min="9733" max="9734" width="4.88671875" style="1" customWidth="1"/>
    <col min="9735" max="9735" width="4.21875" style="1" customWidth="1"/>
    <col min="9736" max="9736" width="4.109375" style="1" customWidth="1"/>
    <col min="9737" max="9737" width="5.109375" style="1" customWidth="1"/>
    <col min="9738" max="9738" width="11.21875" style="1" customWidth="1"/>
    <col min="9739" max="9984" width="9" style="1"/>
    <col min="9985" max="9985" width="7.44140625" style="1" customWidth="1"/>
    <col min="9986" max="9986" width="13.6640625" style="1" customWidth="1"/>
    <col min="9987" max="9987" width="44.6640625" style="1" customWidth="1"/>
    <col min="9988" max="9988" width="8.77734375" style="1" customWidth="1"/>
    <col min="9989" max="9990" width="4.88671875" style="1" customWidth="1"/>
    <col min="9991" max="9991" width="4.21875" style="1" customWidth="1"/>
    <col min="9992" max="9992" width="4.109375" style="1" customWidth="1"/>
    <col min="9993" max="9993" width="5.109375" style="1" customWidth="1"/>
    <col min="9994" max="9994" width="11.21875" style="1" customWidth="1"/>
    <col min="9995" max="10240" width="9" style="1"/>
    <col min="10241" max="10241" width="7.44140625" style="1" customWidth="1"/>
    <col min="10242" max="10242" width="13.6640625" style="1" customWidth="1"/>
    <col min="10243" max="10243" width="44.6640625" style="1" customWidth="1"/>
    <col min="10244" max="10244" width="8.77734375" style="1" customWidth="1"/>
    <col min="10245" max="10246" width="4.88671875" style="1" customWidth="1"/>
    <col min="10247" max="10247" width="4.21875" style="1" customWidth="1"/>
    <col min="10248" max="10248" width="4.109375" style="1" customWidth="1"/>
    <col min="10249" max="10249" width="5.109375" style="1" customWidth="1"/>
    <col min="10250" max="10250" width="11.21875" style="1" customWidth="1"/>
    <col min="10251" max="10496" width="9" style="1"/>
    <col min="10497" max="10497" width="7.44140625" style="1" customWidth="1"/>
    <col min="10498" max="10498" width="13.6640625" style="1" customWidth="1"/>
    <col min="10499" max="10499" width="44.6640625" style="1" customWidth="1"/>
    <col min="10500" max="10500" width="8.77734375" style="1" customWidth="1"/>
    <col min="10501" max="10502" width="4.88671875" style="1" customWidth="1"/>
    <col min="10503" max="10503" width="4.21875" style="1" customWidth="1"/>
    <col min="10504" max="10504" width="4.109375" style="1" customWidth="1"/>
    <col min="10505" max="10505" width="5.109375" style="1" customWidth="1"/>
    <col min="10506" max="10506" width="11.21875" style="1" customWidth="1"/>
    <col min="10507" max="10752" width="9" style="1"/>
    <col min="10753" max="10753" width="7.44140625" style="1" customWidth="1"/>
    <col min="10754" max="10754" width="13.6640625" style="1" customWidth="1"/>
    <col min="10755" max="10755" width="44.6640625" style="1" customWidth="1"/>
    <col min="10756" max="10756" width="8.77734375" style="1" customWidth="1"/>
    <col min="10757" max="10758" width="4.88671875" style="1" customWidth="1"/>
    <col min="10759" max="10759" width="4.21875" style="1" customWidth="1"/>
    <col min="10760" max="10760" width="4.109375" style="1" customWidth="1"/>
    <col min="10761" max="10761" width="5.109375" style="1" customWidth="1"/>
    <col min="10762" max="10762" width="11.21875" style="1" customWidth="1"/>
    <col min="10763" max="11008" width="9" style="1"/>
    <col min="11009" max="11009" width="7.44140625" style="1" customWidth="1"/>
    <col min="11010" max="11010" width="13.6640625" style="1" customWidth="1"/>
    <col min="11011" max="11011" width="44.6640625" style="1" customWidth="1"/>
    <col min="11012" max="11012" width="8.77734375" style="1" customWidth="1"/>
    <col min="11013" max="11014" width="4.88671875" style="1" customWidth="1"/>
    <col min="11015" max="11015" width="4.21875" style="1" customWidth="1"/>
    <col min="11016" max="11016" width="4.109375" style="1" customWidth="1"/>
    <col min="11017" max="11017" width="5.109375" style="1" customWidth="1"/>
    <col min="11018" max="11018" width="11.21875" style="1" customWidth="1"/>
    <col min="11019" max="11264" width="9" style="1"/>
    <col min="11265" max="11265" width="7.44140625" style="1" customWidth="1"/>
    <col min="11266" max="11266" width="13.6640625" style="1" customWidth="1"/>
    <col min="11267" max="11267" width="44.6640625" style="1" customWidth="1"/>
    <col min="11268" max="11268" width="8.77734375" style="1" customWidth="1"/>
    <col min="11269" max="11270" width="4.88671875" style="1" customWidth="1"/>
    <col min="11271" max="11271" width="4.21875" style="1" customWidth="1"/>
    <col min="11272" max="11272" width="4.109375" style="1" customWidth="1"/>
    <col min="11273" max="11273" width="5.109375" style="1" customWidth="1"/>
    <col min="11274" max="11274" width="11.21875" style="1" customWidth="1"/>
    <col min="11275" max="11520" width="9" style="1"/>
    <col min="11521" max="11521" width="7.44140625" style="1" customWidth="1"/>
    <col min="11522" max="11522" width="13.6640625" style="1" customWidth="1"/>
    <col min="11523" max="11523" width="44.6640625" style="1" customWidth="1"/>
    <col min="11524" max="11524" width="8.77734375" style="1" customWidth="1"/>
    <col min="11525" max="11526" width="4.88671875" style="1" customWidth="1"/>
    <col min="11527" max="11527" width="4.21875" style="1" customWidth="1"/>
    <col min="11528" max="11528" width="4.109375" style="1" customWidth="1"/>
    <col min="11529" max="11529" width="5.109375" style="1" customWidth="1"/>
    <col min="11530" max="11530" width="11.21875" style="1" customWidth="1"/>
    <col min="11531" max="11776" width="9" style="1"/>
    <col min="11777" max="11777" width="7.44140625" style="1" customWidth="1"/>
    <col min="11778" max="11778" width="13.6640625" style="1" customWidth="1"/>
    <col min="11779" max="11779" width="44.6640625" style="1" customWidth="1"/>
    <col min="11780" max="11780" width="8.77734375" style="1" customWidth="1"/>
    <col min="11781" max="11782" width="4.88671875" style="1" customWidth="1"/>
    <col min="11783" max="11783" width="4.21875" style="1" customWidth="1"/>
    <col min="11784" max="11784" width="4.109375" style="1" customWidth="1"/>
    <col min="11785" max="11785" width="5.109375" style="1" customWidth="1"/>
    <col min="11786" max="11786" width="11.21875" style="1" customWidth="1"/>
    <col min="11787" max="12032" width="9" style="1"/>
    <col min="12033" max="12033" width="7.44140625" style="1" customWidth="1"/>
    <col min="12034" max="12034" width="13.6640625" style="1" customWidth="1"/>
    <col min="12035" max="12035" width="44.6640625" style="1" customWidth="1"/>
    <col min="12036" max="12036" width="8.77734375" style="1" customWidth="1"/>
    <col min="12037" max="12038" width="4.88671875" style="1" customWidth="1"/>
    <col min="12039" max="12039" width="4.21875" style="1" customWidth="1"/>
    <col min="12040" max="12040" width="4.109375" style="1" customWidth="1"/>
    <col min="12041" max="12041" width="5.109375" style="1" customWidth="1"/>
    <col min="12042" max="12042" width="11.21875" style="1" customWidth="1"/>
    <col min="12043" max="12288" width="9" style="1"/>
    <col min="12289" max="12289" width="7.44140625" style="1" customWidth="1"/>
    <col min="12290" max="12290" width="13.6640625" style="1" customWidth="1"/>
    <col min="12291" max="12291" width="44.6640625" style="1" customWidth="1"/>
    <col min="12292" max="12292" width="8.77734375" style="1" customWidth="1"/>
    <col min="12293" max="12294" width="4.88671875" style="1" customWidth="1"/>
    <col min="12295" max="12295" width="4.21875" style="1" customWidth="1"/>
    <col min="12296" max="12296" width="4.109375" style="1" customWidth="1"/>
    <col min="12297" max="12297" width="5.109375" style="1" customWidth="1"/>
    <col min="12298" max="12298" width="11.21875" style="1" customWidth="1"/>
    <col min="12299" max="12544" width="9" style="1"/>
    <col min="12545" max="12545" width="7.44140625" style="1" customWidth="1"/>
    <col min="12546" max="12546" width="13.6640625" style="1" customWidth="1"/>
    <col min="12547" max="12547" width="44.6640625" style="1" customWidth="1"/>
    <col min="12548" max="12548" width="8.77734375" style="1" customWidth="1"/>
    <col min="12549" max="12550" width="4.88671875" style="1" customWidth="1"/>
    <col min="12551" max="12551" width="4.21875" style="1" customWidth="1"/>
    <col min="12552" max="12552" width="4.109375" style="1" customWidth="1"/>
    <col min="12553" max="12553" width="5.109375" style="1" customWidth="1"/>
    <col min="12554" max="12554" width="11.21875" style="1" customWidth="1"/>
    <col min="12555" max="12800" width="9" style="1"/>
    <col min="12801" max="12801" width="7.44140625" style="1" customWidth="1"/>
    <col min="12802" max="12802" width="13.6640625" style="1" customWidth="1"/>
    <col min="12803" max="12803" width="44.6640625" style="1" customWidth="1"/>
    <col min="12804" max="12804" width="8.77734375" style="1" customWidth="1"/>
    <col min="12805" max="12806" width="4.88671875" style="1" customWidth="1"/>
    <col min="12807" max="12807" width="4.21875" style="1" customWidth="1"/>
    <col min="12808" max="12808" width="4.109375" style="1" customWidth="1"/>
    <col min="12809" max="12809" width="5.109375" style="1" customWidth="1"/>
    <col min="12810" max="12810" width="11.21875" style="1" customWidth="1"/>
    <col min="12811" max="13056" width="9" style="1"/>
    <col min="13057" max="13057" width="7.44140625" style="1" customWidth="1"/>
    <col min="13058" max="13058" width="13.6640625" style="1" customWidth="1"/>
    <col min="13059" max="13059" width="44.6640625" style="1" customWidth="1"/>
    <col min="13060" max="13060" width="8.77734375" style="1" customWidth="1"/>
    <col min="13061" max="13062" width="4.88671875" style="1" customWidth="1"/>
    <col min="13063" max="13063" width="4.21875" style="1" customWidth="1"/>
    <col min="13064" max="13064" width="4.109375" style="1" customWidth="1"/>
    <col min="13065" max="13065" width="5.109375" style="1" customWidth="1"/>
    <col min="13066" max="13066" width="11.21875" style="1" customWidth="1"/>
    <col min="13067" max="13312" width="9" style="1"/>
    <col min="13313" max="13313" width="7.44140625" style="1" customWidth="1"/>
    <col min="13314" max="13314" width="13.6640625" style="1" customWidth="1"/>
    <col min="13315" max="13315" width="44.6640625" style="1" customWidth="1"/>
    <col min="13316" max="13316" width="8.77734375" style="1" customWidth="1"/>
    <col min="13317" max="13318" width="4.88671875" style="1" customWidth="1"/>
    <col min="13319" max="13319" width="4.21875" style="1" customWidth="1"/>
    <col min="13320" max="13320" width="4.109375" style="1" customWidth="1"/>
    <col min="13321" max="13321" width="5.109375" style="1" customWidth="1"/>
    <col min="13322" max="13322" width="11.21875" style="1" customWidth="1"/>
    <col min="13323" max="13568" width="9" style="1"/>
    <col min="13569" max="13569" width="7.44140625" style="1" customWidth="1"/>
    <col min="13570" max="13570" width="13.6640625" style="1" customWidth="1"/>
    <col min="13571" max="13571" width="44.6640625" style="1" customWidth="1"/>
    <col min="13572" max="13572" width="8.77734375" style="1" customWidth="1"/>
    <col min="13573" max="13574" width="4.88671875" style="1" customWidth="1"/>
    <col min="13575" max="13575" width="4.21875" style="1" customWidth="1"/>
    <col min="13576" max="13576" width="4.109375" style="1" customWidth="1"/>
    <col min="13577" max="13577" width="5.109375" style="1" customWidth="1"/>
    <col min="13578" max="13578" width="11.21875" style="1" customWidth="1"/>
    <col min="13579" max="13824" width="9" style="1"/>
    <col min="13825" max="13825" width="7.44140625" style="1" customWidth="1"/>
    <col min="13826" max="13826" width="13.6640625" style="1" customWidth="1"/>
    <col min="13827" max="13827" width="44.6640625" style="1" customWidth="1"/>
    <col min="13828" max="13828" width="8.77734375" style="1" customWidth="1"/>
    <col min="13829" max="13830" width="4.88671875" style="1" customWidth="1"/>
    <col min="13831" max="13831" width="4.21875" style="1" customWidth="1"/>
    <col min="13832" max="13832" width="4.109375" style="1" customWidth="1"/>
    <col min="13833" max="13833" width="5.109375" style="1" customWidth="1"/>
    <col min="13834" max="13834" width="11.21875" style="1" customWidth="1"/>
    <col min="13835" max="14080" width="9" style="1"/>
    <col min="14081" max="14081" width="7.44140625" style="1" customWidth="1"/>
    <col min="14082" max="14082" width="13.6640625" style="1" customWidth="1"/>
    <col min="14083" max="14083" width="44.6640625" style="1" customWidth="1"/>
    <col min="14084" max="14084" width="8.77734375" style="1" customWidth="1"/>
    <col min="14085" max="14086" width="4.88671875" style="1" customWidth="1"/>
    <col min="14087" max="14087" width="4.21875" style="1" customWidth="1"/>
    <col min="14088" max="14088" width="4.109375" style="1" customWidth="1"/>
    <col min="14089" max="14089" width="5.109375" style="1" customWidth="1"/>
    <col min="14090" max="14090" width="11.21875" style="1" customWidth="1"/>
    <col min="14091" max="14336" width="9" style="1"/>
    <col min="14337" max="14337" width="7.44140625" style="1" customWidth="1"/>
    <col min="14338" max="14338" width="13.6640625" style="1" customWidth="1"/>
    <col min="14339" max="14339" width="44.6640625" style="1" customWidth="1"/>
    <col min="14340" max="14340" width="8.77734375" style="1" customWidth="1"/>
    <col min="14341" max="14342" width="4.88671875" style="1" customWidth="1"/>
    <col min="14343" max="14343" width="4.21875" style="1" customWidth="1"/>
    <col min="14344" max="14344" width="4.109375" style="1" customWidth="1"/>
    <col min="14345" max="14345" width="5.109375" style="1" customWidth="1"/>
    <col min="14346" max="14346" width="11.21875" style="1" customWidth="1"/>
    <col min="14347" max="14592" width="9" style="1"/>
    <col min="14593" max="14593" width="7.44140625" style="1" customWidth="1"/>
    <col min="14594" max="14594" width="13.6640625" style="1" customWidth="1"/>
    <col min="14595" max="14595" width="44.6640625" style="1" customWidth="1"/>
    <col min="14596" max="14596" width="8.77734375" style="1" customWidth="1"/>
    <col min="14597" max="14598" width="4.88671875" style="1" customWidth="1"/>
    <col min="14599" max="14599" width="4.21875" style="1" customWidth="1"/>
    <col min="14600" max="14600" width="4.109375" style="1" customWidth="1"/>
    <col min="14601" max="14601" width="5.109375" style="1" customWidth="1"/>
    <col min="14602" max="14602" width="11.21875" style="1" customWidth="1"/>
    <col min="14603" max="14848" width="9" style="1"/>
    <col min="14849" max="14849" width="7.44140625" style="1" customWidth="1"/>
    <col min="14850" max="14850" width="13.6640625" style="1" customWidth="1"/>
    <col min="14851" max="14851" width="44.6640625" style="1" customWidth="1"/>
    <col min="14852" max="14852" width="8.77734375" style="1" customWidth="1"/>
    <col min="14853" max="14854" width="4.88671875" style="1" customWidth="1"/>
    <col min="14855" max="14855" width="4.21875" style="1" customWidth="1"/>
    <col min="14856" max="14856" width="4.109375" style="1" customWidth="1"/>
    <col min="14857" max="14857" width="5.109375" style="1" customWidth="1"/>
    <col min="14858" max="14858" width="11.21875" style="1" customWidth="1"/>
    <col min="14859" max="15104" width="9" style="1"/>
    <col min="15105" max="15105" width="7.44140625" style="1" customWidth="1"/>
    <col min="15106" max="15106" width="13.6640625" style="1" customWidth="1"/>
    <col min="15107" max="15107" width="44.6640625" style="1" customWidth="1"/>
    <col min="15108" max="15108" width="8.77734375" style="1" customWidth="1"/>
    <col min="15109" max="15110" width="4.88671875" style="1" customWidth="1"/>
    <col min="15111" max="15111" width="4.21875" style="1" customWidth="1"/>
    <col min="15112" max="15112" width="4.109375" style="1" customWidth="1"/>
    <col min="15113" max="15113" width="5.109375" style="1" customWidth="1"/>
    <col min="15114" max="15114" width="11.21875" style="1" customWidth="1"/>
    <col min="15115" max="15360" width="9" style="1"/>
    <col min="15361" max="15361" width="7.44140625" style="1" customWidth="1"/>
    <col min="15362" max="15362" width="13.6640625" style="1" customWidth="1"/>
    <col min="15363" max="15363" width="44.6640625" style="1" customWidth="1"/>
    <col min="15364" max="15364" width="8.77734375" style="1" customWidth="1"/>
    <col min="15365" max="15366" width="4.88671875" style="1" customWidth="1"/>
    <col min="15367" max="15367" width="4.21875" style="1" customWidth="1"/>
    <col min="15368" max="15368" width="4.109375" style="1" customWidth="1"/>
    <col min="15369" max="15369" width="5.109375" style="1" customWidth="1"/>
    <col min="15370" max="15370" width="11.21875" style="1" customWidth="1"/>
    <col min="15371" max="15616" width="9" style="1"/>
    <col min="15617" max="15617" width="7.44140625" style="1" customWidth="1"/>
    <col min="15618" max="15618" width="13.6640625" style="1" customWidth="1"/>
    <col min="15619" max="15619" width="44.6640625" style="1" customWidth="1"/>
    <col min="15620" max="15620" width="8.77734375" style="1" customWidth="1"/>
    <col min="15621" max="15622" width="4.88671875" style="1" customWidth="1"/>
    <col min="15623" max="15623" width="4.21875" style="1" customWidth="1"/>
    <col min="15624" max="15624" width="4.109375" style="1" customWidth="1"/>
    <col min="15625" max="15625" width="5.109375" style="1" customWidth="1"/>
    <col min="15626" max="15626" width="11.21875" style="1" customWidth="1"/>
    <col min="15627" max="15872" width="9" style="1"/>
    <col min="15873" max="15873" width="7.44140625" style="1" customWidth="1"/>
    <col min="15874" max="15874" width="13.6640625" style="1" customWidth="1"/>
    <col min="15875" max="15875" width="44.6640625" style="1" customWidth="1"/>
    <col min="15876" max="15876" width="8.77734375" style="1" customWidth="1"/>
    <col min="15877" max="15878" width="4.88671875" style="1" customWidth="1"/>
    <col min="15879" max="15879" width="4.21875" style="1" customWidth="1"/>
    <col min="15880" max="15880" width="4.109375" style="1" customWidth="1"/>
    <col min="15881" max="15881" width="5.109375" style="1" customWidth="1"/>
    <col min="15882" max="15882" width="11.21875" style="1" customWidth="1"/>
    <col min="15883" max="16128" width="9" style="1"/>
    <col min="16129" max="16129" width="7.44140625" style="1" customWidth="1"/>
    <col min="16130" max="16130" width="13.6640625" style="1" customWidth="1"/>
    <col min="16131" max="16131" width="44.6640625" style="1" customWidth="1"/>
    <col min="16132" max="16132" width="8.77734375" style="1" customWidth="1"/>
    <col min="16133" max="16134" width="4.88671875" style="1" customWidth="1"/>
    <col min="16135" max="16135" width="4.21875" style="1" customWidth="1"/>
    <col min="16136" max="16136" width="4.109375" style="1" customWidth="1"/>
    <col min="16137" max="16137" width="5.109375" style="1" customWidth="1"/>
    <col min="16138" max="16138" width="11.21875" style="1" customWidth="1"/>
    <col min="16139" max="16384" width="9" style="1"/>
  </cols>
  <sheetData>
    <row r="1" spans="1:62" ht="17.25" customHeight="1">
      <c r="A1" s="111" t="s">
        <v>286</v>
      </c>
      <c r="B1" s="111"/>
      <c r="C1" s="111"/>
      <c r="D1" s="114" t="s">
        <v>0</v>
      </c>
      <c r="E1" s="114"/>
      <c r="F1" s="114"/>
      <c r="G1" s="114"/>
      <c r="H1" s="114"/>
      <c r="I1" s="114"/>
    </row>
    <row r="2" spans="1:62" ht="32.25" customHeight="1">
      <c r="A2" s="111"/>
      <c r="B2" s="111"/>
      <c r="C2" s="111"/>
      <c r="D2" s="114" t="s">
        <v>1</v>
      </c>
      <c r="E2" s="114"/>
      <c r="F2" s="114"/>
      <c r="G2" s="114"/>
      <c r="H2" s="114"/>
      <c r="I2" s="114"/>
    </row>
    <row r="3" spans="1:62" s="3" customFormat="1" ht="22.5" customHeight="1">
      <c r="A3" s="112" t="s">
        <v>50</v>
      </c>
      <c r="B3" s="113"/>
      <c r="C3" s="113"/>
      <c r="D3" s="113"/>
      <c r="E3" s="113"/>
      <c r="F3" s="113"/>
      <c r="G3" s="113"/>
      <c r="H3" s="113"/>
      <c r="I3" s="1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s="4" customFormat="1" ht="21" customHeight="1" thickBot="1">
      <c r="A4" s="10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5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s="4" customFormat="1" ht="16.5" customHeight="1">
      <c r="A5" s="107">
        <v>42639</v>
      </c>
      <c r="B5" s="22" t="s">
        <v>11</v>
      </c>
      <c r="C5" s="23" t="s">
        <v>303</v>
      </c>
      <c r="D5" s="18" t="s">
        <v>12</v>
      </c>
      <c r="E5" s="19">
        <v>6.1</v>
      </c>
      <c r="F5" s="20">
        <f>E5*2</f>
        <v>12.2</v>
      </c>
      <c r="G5" s="20" t="s">
        <v>47</v>
      </c>
      <c r="H5" s="20">
        <f>E5*15</f>
        <v>91.5</v>
      </c>
      <c r="I5" s="21">
        <f>((F5+H5)*4)</f>
        <v>414.8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s="4" customFormat="1" ht="16.8">
      <c r="A6" s="108"/>
      <c r="B6" s="22" t="s">
        <v>173</v>
      </c>
      <c r="C6" s="23" t="s">
        <v>319</v>
      </c>
      <c r="D6" s="24" t="s">
        <v>14</v>
      </c>
      <c r="E6" s="19">
        <v>1.3</v>
      </c>
      <c r="F6" s="25">
        <f>E6*7</f>
        <v>9.1</v>
      </c>
      <c r="G6" s="26">
        <f>E6*5</f>
        <v>6.5</v>
      </c>
      <c r="H6" s="26" t="s">
        <v>13</v>
      </c>
      <c r="I6" s="27">
        <f>(F6*4)+(G6*9)</f>
        <v>94.9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s="4" customFormat="1" ht="16.8">
      <c r="A7" s="108"/>
      <c r="B7" s="22" t="s">
        <v>177</v>
      </c>
      <c r="C7" s="23" t="s">
        <v>277</v>
      </c>
      <c r="D7" s="28" t="s">
        <v>15</v>
      </c>
      <c r="E7" s="19">
        <v>1.8</v>
      </c>
      <c r="F7" s="26">
        <f>E7*1</f>
        <v>1.8</v>
      </c>
      <c r="G7" s="26" t="s">
        <v>47</v>
      </c>
      <c r="H7" s="26">
        <f>E7*5</f>
        <v>9</v>
      </c>
      <c r="I7" s="29">
        <f>((F7+H7)*4+6*E7)</f>
        <v>54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s="4" customFormat="1" ht="21" customHeight="1">
      <c r="A8" s="109" t="s">
        <v>61</v>
      </c>
      <c r="B8" s="22" t="s">
        <v>160</v>
      </c>
      <c r="C8" s="23" t="s">
        <v>279</v>
      </c>
      <c r="D8" s="28" t="s">
        <v>16</v>
      </c>
      <c r="E8" s="19"/>
      <c r="F8" s="26" t="s">
        <v>47</v>
      </c>
      <c r="G8" s="26" t="s">
        <v>47</v>
      </c>
      <c r="H8" s="26">
        <f>E8*15</f>
        <v>0</v>
      </c>
      <c r="I8" s="29">
        <f>H8*4</f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 s="4" customFormat="1" ht="32.4">
      <c r="A9" s="109"/>
      <c r="B9" s="22" t="s">
        <v>180</v>
      </c>
      <c r="C9" s="23" t="s">
        <v>278</v>
      </c>
      <c r="D9" s="28" t="s">
        <v>17</v>
      </c>
      <c r="E9" s="19">
        <v>3</v>
      </c>
      <c r="F9" s="26" t="s">
        <v>47</v>
      </c>
      <c r="G9" s="26">
        <f>E9*5</f>
        <v>15</v>
      </c>
      <c r="H9" s="26" t="s">
        <v>13</v>
      </c>
      <c r="I9" s="29">
        <f>G9*9</f>
        <v>135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s="4" customFormat="1" ht="17.399999999999999" thickBot="1">
      <c r="A10" s="110"/>
      <c r="B10" s="30"/>
      <c r="C10" s="31"/>
      <c r="D10" s="32" t="s">
        <v>18</v>
      </c>
      <c r="E10" s="33"/>
      <c r="F10" s="33">
        <f>F5+F6+F7</f>
        <v>23.099999999999998</v>
      </c>
      <c r="G10" s="34">
        <f>G6+G9</f>
        <v>21.5</v>
      </c>
      <c r="H10" s="34">
        <f>H5+H7+H8</f>
        <v>100.5</v>
      </c>
      <c r="I10" s="35">
        <f>I5+I6+I7+I8+I9</f>
        <v>698.7</v>
      </c>
      <c r="J10" s="2"/>
      <c r="K10" s="7">
        <f>F10*4/I10</f>
        <v>0.13224559896951479</v>
      </c>
      <c r="L10" s="7">
        <f>G10*9/I10</f>
        <v>0.27694289394589949</v>
      </c>
      <c r="M10" s="7">
        <f>H10*4/I10</f>
        <v>0.57535422928295399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ht="21" customHeight="1" thickBot="1">
      <c r="A11" s="10" t="s">
        <v>2</v>
      </c>
      <c r="B11" s="36" t="s">
        <v>3</v>
      </c>
      <c r="C11" s="37" t="s">
        <v>4</v>
      </c>
      <c r="D11" s="38" t="s">
        <v>5</v>
      </c>
      <c r="E11" s="39" t="s">
        <v>6</v>
      </c>
      <c r="F11" s="39" t="s">
        <v>7</v>
      </c>
      <c r="G11" s="39" t="s">
        <v>8</v>
      </c>
      <c r="H11" s="39" t="s">
        <v>9</v>
      </c>
      <c r="I11" s="40" t="s">
        <v>10</v>
      </c>
    </row>
    <row r="12" spans="1:62" ht="16.5" customHeight="1">
      <c r="A12" s="107">
        <f>A5+1</f>
        <v>42640</v>
      </c>
      <c r="B12" s="22" t="s">
        <v>49</v>
      </c>
      <c r="C12" s="23" t="s">
        <v>320</v>
      </c>
      <c r="D12" s="18" t="s">
        <v>12</v>
      </c>
      <c r="E12" s="19">
        <v>5.5</v>
      </c>
      <c r="F12" s="20">
        <v>11</v>
      </c>
      <c r="G12" s="20" t="s">
        <v>47</v>
      </c>
      <c r="H12" s="20">
        <v>82.5</v>
      </c>
      <c r="I12" s="21">
        <v>385</v>
      </c>
    </row>
    <row r="13" spans="1:62">
      <c r="A13" s="108"/>
      <c r="B13" s="22" t="s">
        <v>174</v>
      </c>
      <c r="C13" s="23" t="s">
        <v>321</v>
      </c>
      <c r="D13" s="24" t="s">
        <v>14</v>
      </c>
      <c r="E13" s="19">
        <v>2.5</v>
      </c>
      <c r="F13" s="25">
        <v>17.5</v>
      </c>
      <c r="G13" s="26">
        <v>12.5</v>
      </c>
      <c r="H13" s="26" t="s">
        <v>13</v>
      </c>
      <c r="I13" s="27">
        <v>182.5</v>
      </c>
    </row>
    <row r="14" spans="1:62">
      <c r="A14" s="108"/>
      <c r="B14" s="22" t="s">
        <v>824</v>
      </c>
      <c r="C14" s="23" t="s">
        <v>825</v>
      </c>
      <c r="D14" s="28" t="s">
        <v>15</v>
      </c>
      <c r="E14" s="19">
        <v>2</v>
      </c>
      <c r="F14" s="26">
        <v>2</v>
      </c>
      <c r="G14" s="26" t="s">
        <v>47</v>
      </c>
      <c r="H14" s="26">
        <v>10</v>
      </c>
      <c r="I14" s="29">
        <v>50</v>
      </c>
    </row>
    <row r="15" spans="1:62" ht="32.4">
      <c r="A15" s="109" t="s">
        <v>62</v>
      </c>
      <c r="B15" s="22" t="s">
        <v>178</v>
      </c>
      <c r="C15" s="23" t="s">
        <v>280</v>
      </c>
      <c r="D15" s="28" t="s">
        <v>16</v>
      </c>
      <c r="E15" s="19">
        <v>1</v>
      </c>
      <c r="F15" s="26" t="s">
        <v>47</v>
      </c>
      <c r="G15" s="26" t="s">
        <v>47</v>
      </c>
      <c r="H15" s="26">
        <f>E15*15</f>
        <v>15</v>
      </c>
      <c r="I15" s="29">
        <f>H15*4</f>
        <v>60</v>
      </c>
    </row>
    <row r="16" spans="1:62" ht="34.5" customHeight="1">
      <c r="A16" s="109"/>
      <c r="B16" s="22" t="s">
        <v>181</v>
      </c>
      <c r="C16" s="23" t="s">
        <v>281</v>
      </c>
      <c r="D16" s="28" t="s">
        <v>17</v>
      </c>
      <c r="E16" s="19">
        <v>2.7</v>
      </c>
      <c r="F16" s="26" t="s">
        <v>47</v>
      </c>
      <c r="G16" s="26">
        <f>E16*5</f>
        <v>13.5</v>
      </c>
      <c r="H16" s="26" t="s">
        <v>13</v>
      </c>
      <c r="I16" s="29">
        <f>G16*9</f>
        <v>121.5</v>
      </c>
    </row>
    <row r="17" spans="1:13" ht="16.5" customHeight="1" thickBot="1">
      <c r="A17" s="110"/>
      <c r="B17" s="30" t="s">
        <v>48</v>
      </c>
      <c r="C17" s="31" t="s">
        <v>57</v>
      </c>
      <c r="D17" s="32" t="s">
        <v>18</v>
      </c>
      <c r="E17" s="33"/>
      <c r="F17" s="33">
        <f>F12+F13+F14</f>
        <v>30.5</v>
      </c>
      <c r="G17" s="34">
        <f>G13+G16</f>
        <v>26</v>
      </c>
      <c r="H17" s="34">
        <f>H12+H14+H15</f>
        <v>107.5</v>
      </c>
      <c r="I17" s="35">
        <v>800</v>
      </c>
      <c r="K17" s="7">
        <f>F17*4/I17</f>
        <v>0.1525</v>
      </c>
      <c r="L17" s="7">
        <f>G17*9/I17</f>
        <v>0.29249999999999998</v>
      </c>
      <c r="M17" s="7">
        <f>H17*4/I17</f>
        <v>0.53749999999999998</v>
      </c>
    </row>
    <row r="18" spans="1:13" ht="21" customHeight="1" thickBot="1">
      <c r="A18" s="10" t="s">
        <v>2</v>
      </c>
      <c r="B18" s="36" t="s">
        <v>3</v>
      </c>
      <c r="C18" s="37" t="s">
        <v>4</v>
      </c>
      <c r="D18" s="38" t="s">
        <v>5</v>
      </c>
      <c r="E18" s="39" t="s">
        <v>6</v>
      </c>
      <c r="F18" s="39" t="s">
        <v>7</v>
      </c>
      <c r="G18" s="39" t="s">
        <v>8</v>
      </c>
      <c r="H18" s="39" t="s">
        <v>9</v>
      </c>
      <c r="I18" s="40" t="s">
        <v>10</v>
      </c>
    </row>
    <row r="19" spans="1:13" ht="32.4">
      <c r="A19" s="107">
        <f>A12+1</f>
        <v>42641</v>
      </c>
      <c r="B19" s="22" t="s">
        <v>172</v>
      </c>
      <c r="C19" s="23" t="s">
        <v>322</v>
      </c>
      <c r="D19" s="18" t="s">
        <v>12</v>
      </c>
      <c r="E19" s="19">
        <v>5.2</v>
      </c>
      <c r="F19" s="20">
        <v>10.4</v>
      </c>
      <c r="G19" s="20" t="s">
        <v>47</v>
      </c>
      <c r="H19" s="20">
        <v>78</v>
      </c>
      <c r="I19" s="21">
        <v>364</v>
      </c>
    </row>
    <row r="20" spans="1:13" ht="32.4">
      <c r="A20" s="108"/>
      <c r="B20" s="22" t="s">
        <v>88</v>
      </c>
      <c r="C20" s="23" t="s">
        <v>234</v>
      </c>
      <c r="D20" s="24" t="s">
        <v>14</v>
      </c>
      <c r="E20" s="19">
        <v>2</v>
      </c>
      <c r="F20" s="25">
        <v>14</v>
      </c>
      <c r="G20" s="26">
        <v>10</v>
      </c>
      <c r="H20" s="26" t="s">
        <v>13</v>
      </c>
      <c r="I20" s="27">
        <v>146</v>
      </c>
    </row>
    <row r="21" spans="1:13">
      <c r="A21" s="108"/>
      <c r="B21" s="22" t="s">
        <v>818</v>
      </c>
      <c r="C21" s="23" t="s">
        <v>826</v>
      </c>
      <c r="D21" s="28" t="s">
        <v>15</v>
      </c>
      <c r="E21" s="19">
        <v>1.6</v>
      </c>
      <c r="F21" s="26">
        <f>E21*1</f>
        <v>1.6</v>
      </c>
      <c r="G21" s="26" t="s">
        <v>47</v>
      </c>
      <c r="H21" s="26">
        <f>E21*5</f>
        <v>8</v>
      </c>
      <c r="I21" s="29">
        <f>((F21+H21)*4+6*E21)</f>
        <v>48</v>
      </c>
    </row>
    <row r="22" spans="1:13" ht="21" customHeight="1">
      <c r="A22" s="109" t="s">
        <v>63</v>
      </c>
      <c r="B22" s="22" t="s">
        <v>204</v>
      </c>
      <c r="C22" s="23" t="s">
        <v>232</v>
      </c>
      <c r="D22" s="28" t="s">
        <v>16</v>
      </c>
      <c r="E22" s="19">
        <v>1</v>
      </c>
      <c r="F22" s="26" t="s">
        <v>47</v>
      </c>
      <c r="G22" s="26" t="s">
        <v>47</v>
      </c>
      <c r="H22" s="26">
        <f>E22*15</f>
        <v>15</v>
      </c>
      <c r="I22" s="29">
        <f>H22*4</f>
        <v>60</v>
      </c>
    </row>
    <row r="23" spans="1:13" ht="32.4">
      <c r="A23" s="109"/>
      <c r="B23" s="22" t="s">
        <v>79</v>
      </c>
      <c r="C23" s="23" t="s">
        <v>235</v>
      </c>
      <c r="D23" s="28" t="s">
        <v>17</v>
      </c>
      <c r="E23" s="19">
        <v>2.9</v>
      </c>
      <c r="F23" s="26" t="s">
        <v>47</v>
      </c>
      <c r="G23" s="26">
        <f>E23*5</f>
        <v>14.5</v>
      </c>
      <c r="H23" s="26" t="s">
        <v>13</v>
      </c>
      <c r="I23" s="29">
        <f>G23*9</f>
        <v>130.5</v>
      </c>
    </row>
    <row r="24" spans="1:13" ht="16.5" customHeight="1" thickBot="1">
      <c r="A24" s="110"/>
      <c r="B24" s="30" t="s">
        <v>48</v>
      </c>
      <c r="C24" s="31" t="s">
        <v>57</v>
      </c>
      <c r="D24" s="32" t="s">
        <v>18</v>
      </c>
      <c r="E24" s="33"/>
      <c r="F24" s="33">
        <f>F19+F20+F21</f>
        <v>26</v>
      </c>
      <c r="G24" s="34">
        <f>G20+G23</f>
        <v>24.5</v>
      </c>
      <c r="H24" s="34">
        <f>H19+H21+H22</f>
        <v>101</v>
      </c>
      <c r="I24" s="35">
        <v>749</v>
      </c>
      <c r="K24" s="7">
        <f>F24*4/I24</f>
        <v>0.13885180240320427</v>
      </c>
      <c r="L24" s="7">
        <f>G24*9/I24</f>
        <v>0.29439252336448596</v>
      </c>
      <c r="M24" s="7">
        <f>H24*4/I24</f>
        <v>0.53938584779706278</v>
      </c>
    </row>
    <row r="25" spans="1:13" ht="21" customHeight="1" thickBot="1">
      <c r="A25" s="10" t="s">
        <v>2</v>
      </c>
      <c r="B25" s="36" t="s">
        <v>3</v>
      </c>
      <c r="C25" s="37" t="s">
        <v>4</v>
      </c>
      <c r="D25" s="38" t="s">
        <v>5</v>
      </c>
      <c r="E25" s="39" t="s">
        <v>6</v>
      </c>
      <c r="F25" s="39" t="s">
        <v>7</v>
      </c>
      <c r="G25" s="39" t="s">
        <v>8</v>
      </c>
      <c r="H25" s="39" t="s">
        <v>9</v>
      </c>
      <c r="I25" s="40" t="s">
        <v>10</v>
      </c>
    </row>
    <row r="26" spans="1:13" ht="21" customHeight="1">
      <c r="A26" s="107">
        <f>A19+1</f>
        <v>42642</v>
      </c>
      <c r="B26" s="16" t="s">
        <v>43</v>
      </c>
      <c r="C26" s="17" t="s">
        <v>324</v>
      </c>
      <c r="D26" s="18" t="s">
        <v>12</v>
      </c>
      <c r="E26" s="19">
        <v>5.4</v>
      </c>
      <c r="F26" s="20">
        <v>10.8</v>
      </c>
      <c r="G26" s="20" t="s">
        <v>47</v>
      </c>
      <c r="H26" s="20">
        <v>81</v>
      </c>
      <c r="I26" s="21">
        <v>378</v>
      </c>
    </row>
    <row r="27" spans="1:13" ht="33.75" customHeight="1">
      <c r="A27" s="108"/>
      <c r="B27" s="22" t="s">
        <v>89</v>
      </c>
      <c r="C27" s="23" t="s">
        <v>236</v>
      </c>
      <c r="D27" s="24" t="s">
        <v>14</v>
      </c>
      <c r="E27" s="19">
        <v>2.4</v>
      </c>
      <c r="F27" s="25">
        <v>16.8</v>
      </c>
      <c r="G27" s="26">
        <v>12</v>
      </c>
      <c r="H27" s="26" t="s">
        <v>13</v>
      </c>
      <c r="I27" s="27">
        <v>175.2</v>
      </c>
    </row>
    <row r="28" spans="1:13" ht="32.25" customHeight="1">
      <c r="A28" s="108"/>
      <c r="B28" s="22" t="s">
        <v>819</v>
      </c>
      <c r="C28" s="23" t="s">
        <v>832</v>
      </c>
      <c r="D28" s="28" t="s">
        <v>15</v>
      </c>
      <c r="E28" s="19">
        <v>1.2</v>
      </c>
      <c r="F28" s="26">
        <v>1.2</v>
      </c>
      <c r="G28" s="26" t="s">
        <v>47</v>
      </c>
      <c r="H28" s="26">
        <v>6</v>
      </c>
      <c r="I28" s="29">
        <v>30</v>
      </c>
    </row>
    <row r="29" spans="1:13" ht="21" customHeight="1">
      <c r="A29" s="109" t="s">
        <v>60</v>
      </c>
      <c r="B29" s="22" t="s">
        <v>208</v>
      </c>
      <c r="C29" s="23" t="s">
        <v>831</v>
      </c>
      <c r="D29" s="28" t="s">
        <v>16</v>
      </c>
      <c r="E29" s="19">
        <v>1</v>
      </c>
      <c r="F29" s="26" t="s">
        <v>47</v>
      </c>
      <c r="G29" s="26" t="s">
        <v>47</v>
      </c>
      <c r="H29" s="26">
        <f>E29*15</f>
        <v>15</v>
      </c>
      <c r="I29" s="29">
        <f>H29*4</f>
        <v>60</v>
      </c>
    </row>
    <row r="30" spans="1:13">
      <c r="A30" s="109"/>
      <c r="B30" s="22" t="s">
        <v>233</v>
      </c>
      <c r="C30" s="23" t="s">
        <v>323</v>
      </c>
      <c r="D30" s="28" t="s">
        <v>17</v>
      </c>
      <c r="E30" s="19">
        <v>2.9</v>
      </c>
      <c r="F30" s="26" t="s">
        <v>47</v>
      </c>
      <c r="G30" s="26">
        <f>E30*5</f>
        <v>14.5</v>
      </c>
      <c r="H30" s="26" t="s">
        <v>13</v>
      </c>
      <c r="I30" s="29">
        <f>G30*9</f>
        <v>130.5</v>
      </c>
    </row>
    <row r="31" spans="1:13" ht="17.25" customHeight="1" thickBot="1">
      <c r="A31" s="110"/>
      <c r="B31" s="30" t="s">
        <v>48</v>
      </c>
      <c r="C31" s="31" t="s">
        <v>57</v>
      </c>
      <c r="D31" s="32" t="s">
        <v>18</v>
      </c>
      <c r="E31" s="33"/>
      <c r="F31" s="33">
        <f>F26+F27+F28</f>
        <v>28.8</v>
      </c>
      <c r="G31" s="34">
        <f>G27+G30</f>
        <v>26.5</v>
      </c>
      <c r="H31" s="34">
        <f>H26+H28+H29</f>
        <v>102</v>
      </c>
      <c r="I31" s="35">
        <v>773.5</v>
      </c>
      <c r="K31" s="7">
        <f>F31*4/I31</f>
        <v>0.14893341952165481</v>
      </c>
      <c r="L31" s="7">
        <f>G31*9/I31</f>
        <v>0.308338720103426</v>
      </c>
      <c r="M31" s="7">
        <f>H31*4/I31</f>
        <v>0.52747252747252749</v>
      </c>
    </row>
    <row r="32" spans="1:13" ht="21" customHeight="1" thickBot="1">
      <c r="A32" s="10" t="s">
        <v>2</v>
      </c>
      <c r="B32" s="36" t="s">
        <v>3</v>
      </c>
      <c r="C32" s="37" t="s">
        <v>4</v>
      </c>
      <c r="D32" s="38" t="s">
        <v>5</v>
      </c>
      <c r="E32" s="39" t="s">
        <v>6</v>
      </c>
      <c r="F32" s="39" t="s">
        <v>7</v>
      </c>
      <c r="G32" s="39" t="s">
        <v>8</v>
      </c>
      <c r="H32" s="39" t="s">
        <v>9</v>
      </c>
      <c r="I32" s="40" t="s">
        <v>10</v>
      </c>
    </row>
    <row r="33" spans="1:13" ht="16.5" customHeight="1">
      <c r="A33" s="107">
        <f>A26+1</f>
        <v>42643</v>
      </c>
      <c r="B33" s="22" t="s">
        <v>59</v>
      </c>
      <c r="C33" s="23" t="s">
        <v>325</v>
      </c>
      <c r="D33" s="18" t="s">
        <v>12</v>
      </c>
      <c r="E33" s="19">
        <v>5.5</v>
      </c>
      <c r="F33" s="20">
        <f>E33*2</f>
        <v>11</v>
      </c>
      <c r="G33" s="20" t="s">
        <v>47</v>
      </c>
      <c r="H33" s="20">
        <f>E33*15</f>
        <v>82.5</v>
      </c>
      <c r="I33" s="21">
        <f>((F33+H33)*4)</f>
        <v>374</v>
      </c>
    </row>
    <row r="34" spans="1:13" ht="32.4">
      <c r="A34" s="108"/>
      <c r="B34" s="22" t="s">
        <v>176</v>
      </c>
      <c r="C34" s="23" t="s">
        <v>283</v>
      </c>
      <c r="D34" s="24" t="s">
        <v>14</v>
      </c>
      <c r="E34" s="19">
        <v>2.6</v>
      </c>
      <c r="F34" s="25">
        <f>E34*7</f>
        <v>18.2</v>
      </c>
      <c r="G34" s="26">
        <f>E34*5</f>
        <v>13</v>
      </c>
      <c r="H34" s="26" t="s">
        <v>13</v>
      </c>
      <c r="I34" s="27">
        <f>(F34*4)+(G34*9)</f>
        <v>189.8</v>
      </c>
    </row>
    <row r="35" spans="1:13" ht="33.75" customHeight="1">
      <c r="A35" s="108"/>
      <c r="B35" s="22" t="s">
        <v>82</v>
      </c>
      <c r="C35" s="23" t="s">
        <v>284</v>
      </c>
      <c r="D35" s="28" t="s">
        <v>15</v>
      </c>
      <c r="E35" s="19">
        <v>2</v>
      </c>
      <c r="F35" s="26">
        <f>E35*1</f>
        <v>2</v>
      </c>
      <c r="G35" s="26" t="s">
        <v>47</v>
      </c>
      <c r="H35" s="26">
        <f>E35*5</f>
        <v>10</v>
      </c>
      <c r="I35" s="29">
        <f>((F35+H35)*4+6*E35)</f>
        <v>60</v>
      </c>
    </row>
    <row r="36" spans="1:13" ht="21" customHeight="1">
      <c r="A36" s="109" t="s">
        <v>64</v>
      </c>
      <c r="B36" s="22" t="s">
        <v>179</v>
      </c>
      <c r="C36" s="23" t="s">
        <v>282</v>
      </c>
      <c r="D36" s="28" t="s">
        <v>16</v>
      </c>
      <c r="E36" s="19">
        <v>0</v>
      </c>
      <c r="F36" s="26" t="s">
        <v>47</v>
      </c>
      <c r="G36" s="26" t="s">
        <v>47</v>
      </c>
      <c r="H36" s="26">
        <f>E36*15</f>
        <v>0</v>
      </c>
      <c r="I36" s="29">
        <f>H36*4</f>
        <v>0</v>
      </c>
    </row>
    <row r="37" spans="1:13">
      <c r="A37" s="109"/>
      <c r="B37" s="22" t="s">
        <v>192</v>
      </c>
      <c r="C37" s="23" t="s">
        <v>237</v>
      </c>
      <c r="D37" s="28" t="s">
        <v>17</v>
      </c>
      <c r="E37" s="19">
        <v>2.8</v>
      </c>
      <c r="F37" s="26" t="s">
        <v>47</v>
      </c>
      <c r="G37" s="26">
        <f>E37*5</f>
        <v>14</v>
      </c>
      <c r="H37" s="26" t="s">
        <v>13</v>
      </c>
      <c r="I37" s="29">
        <f>G37*9</f>
        <v>126</v>
      </c>
    </row>
    <row r="38" spans="1:13" ht="21" customHeight="1" thickBot="1">
      <c r="A38" s="110"/>
      <c r="B38" s="30"/>
      <c r="C38" s="31"/>
      <c r="D38" s="32" t="s">
        <v>18</v>
      </c>
      <c r="E38" s="33"/>
      <c r="F38" s="33">
        <f>F33+F34+F35</f>
        <v>31.2</v>
      </c>
      <c r="G38" s="34">
        <f>G34+G37</f>
        <v>27</v>
      </c>
      <c r="H38" s="34">
        <f>H33+H35+H36</f>
        <v>92.5</v>
      </c>
      <c r="I38" s="35">
        <f>I33+I34+I35+I36+I37</f>
        <v>749.8</v>
      </c>
      <c r="K38" s="7">
        <f>F38*4/I38</f>
        <v>0.16644438516937851</v>
      </c>
      <c r="L38" s="7">
        <f>G38*9/I38</f>
        <v>0.32408642304614566</v>
      </c>
      <c r="M38" s="7">
        <f>H38*4/I38</f>
        <v>0.49346492397972797</v>
      </c>
    </row>
    <row r="39" spans="1:13">
      <c r="A39" s="41" t="s">
        <v>44</v>
      </c>
      <c r="B39" s="42"/>
      <c r="C39" s="43" t="s">
        <v>45</v>
      </c>
      <c r="D39" s="43" t="s">
        <v>46</v>
      </c>
      <c r="E39" s="43"/>
      <c r="F39" s="43"/>
      <c r="G39" s="42"/>
      <c r="H39" s="42"/>
      <c r="I39" s="42"/>
    </row>
    <row r="40" spans="1:13">
      <c r="B40" s="8"/>
      <c r="C40" s="8"/>
      <c r="F40" s="6"/>
      <c r="H40" s="6"/>
    </row>
    <row r="41" spans="1:13">
      <c r="B41" s="8"/>
      <c r="C41" s="8"/>
    </row>
    <row r="42" spans="1:13">
      <c r="B42" s="8"/>
      <c r="C42" s="8"/>
      <c r="F42" s="6"/>
    </row>
  </sheetData>
  <mergeCells count="14">
    <mergeCell ref="A33:A35"/>
    <mergeCell ref="A36:A38"/>
    <mergeCell ref="A12:A14"/>
    <mergeCell ref="A15:A17"/>
    <mergeCell ref="A19:A21"/>
    <mergeCell ref="A22:A24"/>
    <mergeCell ref="A26:A28"/>
    <mergeCell ref="A29:A31"/>
    <mergeCell ref="A8:A10"/>
    <mergeCell ref="A1:C2"/>
    <mergeCell ref="D1:I1"/>
    <mergeCell ref="D2:I2"/>
    <mergeCell ref="A3:I3"/>
    <mergeCell ref="A5:A7"/>
  </mergeCells>
  <phoneticPr fontId="1" type="noConversion"/>
  <printOptions horizontalCentered="1"/>
  <pageMargins left="0.27559055118110237" right="0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Normal="100" workbookViewId="0">
      <selection activeCell="C58" sqref="C58"/>
    </sheetView>
  </sheetViews>
  <sheetFormatPr defaultColWidth="9" defaultRowHeight="13.8"/>
  <cols>
    <col min="1" max="1" width="5.6640625" style="74" customWidth="1"/>
    <col min="2" max="2" width="14" style="74" customWidth="1"/>
    <col min="3" max="3" width="64.44140625" style="74" customWidth="1"/>
    <col min="4" max="4" width="8.44140625" style="74" customWidth="1"/>
    <col min="5" max="5" width="4" style="74" customWidth="1"/>
    <col min="6" max="6" width="6.77734375" style="74" customWidth="1"/>
    <col min="7" max="7" width="5.77734375" style="74" customWidth="1"/>
    <col min="8" max="9" width="5.21875" style="74" customWidth="1"/>
    <col min="10" max="16384" width="9" style="74"/>
  </cols>
  <sheetData>
    <row r="1" spans="1:9">
      <c r="A1" s="117" t="s">
        <v>756</v>
      </c>
      <c r="B1" s="117"/>
      <c r="C1" s="117"/>
      <c r="D1" s="119" t="s">
        <v>448</v>
      </c>
      <c r="E1" s="119"/>
      <c r="F1" s="119"/>
      <c r="G1" s="119"/>
      <c r="H1" s="119"/>
      <c r="I1" s="119"/>
    </row>
    <row r="2" spans="1:9" ht="9.75" customHeight="1" thickBot="1">
      <c r="A2" s="118"/>
      <c r="B2" s="118"/>
      <c r="C2" s="118"/>
      <c r="D2" s="120" t="s">
        <v>1</v>
      </c>
      <c r="E2" s="120"/>
      <c r="F2" s="120"/>
      <c r="G2" s="120"/>
      <c r="H2" s="120"/>
      <c r="I2" s="120"/>
    </row>
    <row r="3" spans="1:9" ht="16.5" customHeight="1" thickBot="1">
      <c r="A3" s="75" t="s">
        <v>2</v>
      </c>
      <c r="B3" s="76" t="s">
        <v>3</v>
      </c>
      <c r="C3" s="76"/>
      <c r="D3" s="77" t="s">
        <v>19</v>
      </c>
      <c r="E3" s="77" t="s">
        <v>6</v>
      </c>
      <c r="F3" s="77" t="s">
        <v>21</v>
      </c>
      <c r="G3" s="77" t="s">
        <v>35</v>
      </c>
      <c r="H3" s="77" t="s">
        <v>23</v>
      </c>
      <c r="I3" s="78" t="s">
        <v>10</v>
      </c>
    </row>
    <row r="4" spans="1:9" ht="16.5" customHeight="1">
      <c r="A4" s="115">
        <v>42611</v>
      </c>
      <c r="B4" s="16" t="s">
        <v>11</v>
      </c>
      <c r="C4" s="17" t="s">
        <v>753</v>
      </c>
      <c r="D4" s="79" t="s">
        <v>12</v>
      </c>
      <c r="E4" s="80">
        <v>5.4</v>
      </c>
      <c r="F4" s="20">
        <f>E4*2</f>
        <v>10.8</v>
      </c>
      <c r="G4" s="20" t="s">
        <v>47</v>
      </c>
      <c r="H4" s="20">
        <f>E4*15</f>
        <v>81</v>
      </c>
      <c r="I4" s="21">
        <f>((F4+H4)*4)</f>
        <v>367.2</v>
      </c>
    </row>
    <row r="5" spans="1:9" ht="16.2">
      <c r="A5" s="116"/>
      <c r="B5" s="22" t="s">
        <v>331</v>
      </c>
      <c r="C5" s="23" t="s">
        <v>449</v>
      </c>
      <c r="D5" s="79" t="s">
        <v>14</v>
      </c>
      <c r="E5" s="80">
        <v>1.8</v>
      </c>
      <c r="F5" s="81">
        <f>E5*7</f>
        <v>12.6</v>
      </c>
      <c r="G5" s="70">
        <f>E5*5</f>
        <v>9</v>
      </c>
      <c r="H5" s="70" t="s">
        <v>13</v>
      </c>
      <c r="I5" s="27">
        <f>(F5*4)+(G5*9)</f>
        <v>131.4</v>
      </c>
    </row>
    <row r="6" spans="1:9" ht="16.2">
      <c r="A6" s="116"/>
      <c r="B6" s="22" t="s">
        <v>72</v>
      </c>
      <c r="C6" s="23" t="s">
        <v>733</v>
      </c>
      <c r="D6" s="79" t="s">
        <v>450</v>
      </c>
      <c r="E6" s="80">
        <v>2.5</v>
      </c>
      <c r="F6" s="70">
        <f>E6*1</f>
        <v>2.5</v>
      </c>
      <c r="G6" s="70" t="s">
        <v>47</v>
      </c>
      <c r="H6" s="70">
        <f>E6*5</f>
        <v>12.5</v>
      </c>
      <c r="I6" s="29">
        <f>((F6+H6)*4+6*E6)</f>
        <v>75</v>
      </c>
    </row>
    <row r="7" spans="1:9" ht="16.2">
      <c r="A7" s="116"/>
      <c r="B7" s="22" t="s">
        <v>336</v>
      </c>
      <c r="C7" s="23" t="s">
        <v>451</v>
      </c>
      <c r="D7" s="79" t="s">
        <v>16</v>
      </c>
      <c r="E7" s="80"/>
      <c r="F7" s="70" t="s">
        <v>47</v>
      </c>
      <c r="G7" s="70" t="s">
        <v>47</v>
      </c>
      <c r="H7" s="70">
        <f>E7*15</f>
        <v>0</v>
      </c>
      <c r="I7" s="29">
        <f>H7*4</f>
        <v>0</v>
      </c>
    </row>
    <row r="8" spans="1:9" ht="16.2">
      <c r="A8" s="121" t="s">
        <v>452</v>
      </c>
      <c r="B8" s="22" t="s">
        <v>339</v>
      </c>
      <c r="C8" s="23" t="s">
        <v>453</v>
      </c>
      <c r="D8" s="79" t="s">
        <v>27</v>
      </c>
      <c r="E8" s="80">
        <v>3</v>
      </c>
      <c r="F8" s="70" t="s">
        <v>47</v>
      </c>
      <c r="G8" s="70">
        <f>E8*5</f>
        <v>15</v>
      </c>
      <c r="H8" s="70" t="s">
        <v>13</v>
      </c>
      <c r="I8" s="29">
        <f>G8*9</f>
        <v>135</v>
      </c>
    </row>
    <row r="9" spans="1:9" ht="16.5" customHeight="1" thickBot="1">
      <c r="A9" s="121"/>
      <c r="B9" s="22" t="s">
        <v>343</v>
      </c>
      <c r="C9" s="23" t="s">
        <v>454</v>
      </c>
      <c r="D9" s="79" t="s">
        <v>28</v>
      </c>
      <c r="E9" s="82"/>
      <c r="F9" s="33">
        <f>F4+F5+F6</f>
        <v>25.9</v>
      </c>
      <c r="G9" s="34">
        <f>G5+G8</f>
        <v>24</v>
      </c>
      <c r="H9" s="34">
        <f>H4+H6+H7</f>
        <v>93.5</v>
      </c>
      <c r="I9" s="35">
        <f>I4+I5+I6+I7+I8</f>
        <v>708.6</v>
      </c>
    </row>
    <row r="10" spans="1:9" ht="16.5" customHeight="1">
      <c r="A10" s="121"/>
      <c r="B10" s="22" t="s">
        <v>160</v>
      </c>
      <c r="C10" s="23" t="s">
        <v>455</v>
      </c>
      <c r="D10" s="79"/>
      <c r="E10" s="80"/>
      <c r="F10" s="83"/>
      <c r="G10" s="83"/>
      <c r="H10" s="83"/>
      <c r="I10" s="84"/>
    </row>
    <row r="11" spans="1:9" ht="16.2">
      <c r="A11" s="121"/>
      <c r="B11" s="22" t="s">
        <v>83</v>
      </c>
      <c r="C11" s="23" t="s">
        <v>456</v>
      </c>
      <c r="D11" s="85"/>
      <c r="E11" s="85"/>
      <c r="F11" s="85"/>
      <c r="G11" s="85"/>
      <c r="H11" s="85"/>
      <c r="I11" s="86"/>
    </row>
    <row r="12" spans="1:9" ht="16.5" customHeight="1" thickBot="1">
      <c r="A12" s="122"/>
      <c r="B12" s="30"/>
      <c r="C12" s="31"/>
      <c r="D12" s="87"/>
      <c r="E12" s="87"/>
      <c r="F12" s="87"/>
      <c r="G12" s="87"/>
      <c r="H12" s="87"/>
      <c r="I12" s="88"/>
    </row>
    <row r="13" spans="1:9" ht="16.5" customHeight="1" thickBot="1">
      <c r="A13" s="75" t="s">
        <v>2</v>
      </c>
      <c r="B13" s="76" t="s">
        <v>3</v>
      </c>
      <c r="C13" s="76" t="s">
        <v>4</v>
      </c>
      <c r="D13" s="77" t="s">
        <v>19</v>
      </c>
      <c r="E13" s="77" t="s">
        <v>6</v>
      </c>
      <c r="F13" s="77" t="s">
        <v>21</v>
      </c>
      <c r="G13" s="77" t="s">
        <v>35</v>
      </c>
      <c r="H13" s="77" t="s">
        <v>23</v>
      </c>
      <c r="I13" s="78" t="s">
        <v>10</v>
      </c>
    </row>
    <row r="14" spans="1:9" ht="16.5" customHeight="1">
      <c r="A14" s="115">
        <f>A4+1</f>
        <v>42612</v>
      </c>
      <c r="B14" s="16" t="s">
        <v>49</v>
      </c>
      <c r="C14" s="17" t="s">
        <v>754</v>
      </c>
      <c r="D14" s="79" t="s">
        <v>457</v>
      </c>
      <c r="E14" s="80">
        <v>5</v>
      </c>
      <c r="F14" s="20">
        <f>E14*2</f>
        <v>10</v>
      </c>
      <c r="G14" s="20" t="s">
        <v>47</v>
      </c>
      <c r="H14" s="20">
        <f>E14*15</f>
        <v>75</v>
      </c>
      <c r="I14" s="21">
        <f>((F14+H14)*4)</f>
        <v>340</v>
      </c>
    </row>
    <row r="15" spans="1:9" ht="16.2">
      <c r="A15" s="116"/>
      <c r="B15" s="22" t="s">
        <v>757</v>
      </c>
      <c r="C15" s="23" t="s">
        <v>758</v>
      </c>
      <c r="D15" s="79" t="s">
        <v>14</v>
      </c>
      <c r="E15" s="80">
        <v>1.6</v>
      </c>
      <c r="F15" s="81">
        <f>E15*7</f>
        <v>11.200000000000001</v>
      </c>
      <c r="G15" s="70">
        <f>E15*5</f>
        <v>8</v>
      </c>
      <c r="H15" s="70" t="s">
        <v>13</v>
      </c>
      <c r="I15" s="27">
        <f>(F15*4)+(G15*9)</f>
        <v>116.80000000000001</v>
      </c>
    </row>
    <row r="16" spans="1:9" ht="16.2">
      <c r="A16" s="116"/>
      <c r="B16" s="22" t="s">
        <v>73</v>
      </c>
      <c r="C16" s="23" t="s">
        <v>763</v>
      </c>
      <c r="D16" s="79" t="s">
        <v>450</v>
      </c>
      <c r="E16" s="80">
        <v>3</v>
      </c>
      <c r="F16" s="70">
        <f>E16*1</f>
        <v>3</v>
      </c>
      <c r="G16" s="70" t="s">
        <v>47</v>
      </c>
      <c r="H16" s="70">
        <f>E16*5</f>
        <v>15</v>
      </c>
      <c r="I16" s="29">
        <f>((F16+H16)*4+6*E16)</f>
        <v>90</v>
      </c>
    </row>
    <row r="17" spans="1:9" ht="38.25" customHeight="1">
      <c r="A17" s="116"/>
      <c r="B17" s="22" t="s">
        <v>81</v>
      </c>
      <c r="C17" s="23" t="s">
        <v>764</v>
      </c>
      <c r="D17" s="79" t="s">
        <v>16</v>
      </c>
      <c r="E17" s="80">
        <v>1</v>
      </c>
      <c r="F17" s="70" t="s">
        <v>47</v>
      </c>
      <c r="G17" s="70" t="s">
        <v>47</v>
      </c>
      <c r="H17" s="70">
        <f>E17*15</f>
        <v>15</v>
      </c>
      <c r="I17" s="29">
        <f>H17*4</f>
        <v>60</v>
      </c>
    </row>
    <row r="18" spans="1:9" ht="16.2">
      <c r="A18" s="121" t="s">
        <v>458</v>
      </c>
      <c r="B18" s="22" t="s">
        <v>340</v>
      </c>
      <c r="C18" s="23" t="s">
        <v>766</v>
      </c>
      <c r="D18" s="79" t="s">
        <v>27</v>
      </c>
      <c r="E18" s="80">
        <v>2.8</v>
      </c>
      <c r="F18" s="70" t="s">
        <v>47</v>
      </c>
      <c r="G18" s="70">
        <f>E18*5</f>
        <v>14</v>
      </c>
      <c r="H18" s="70" t="s">
        <v>13</v>
      </c>
      <c r="I18" s="29">
        <f>G18*9</f>
        <v>126</v>
      </c>
    </row>
    <row r="19" spans="1:9" ht="16.8" thickBot="1">
      <c r="A19" s="121"/>
      <c r="B19" s="22" t="s">
        <v>459</v>
      </c>
      <c r="C19" s="23" t="s">
        <v>460</v>
      </c>
      <c r="D19" s="79" t="s">
        <v>28</v>
      </c>
      <c r="E19" s="82"/>
      <c r="F19" s="33">
        <f>F14+F15+F16</f>
        <v>24.200000000000003</v>
      </c>
      <c r="G19" s="34">
        <f>G15+G18</f>
        <v>22</v>
      </c>
      <c r="H19" s="34">
        <f>H14+H16+H17</f>
        <v>105</v>
      </c>
      <c r="I19" s="35">
        <f>I14+I15+I16+I17+I18</f>
        <v>732.8</v>
      </c>
    </row>
    <row r="20" spans="1:9" ht="16.5" customHeight="1">
      <c r="A20" s="121"/>
      <c r="B20" s="22" t="s">
        <v>204</v>
      </c>
      <c r="C20" s="23" t="s">
        <v>461</v>
      </c>
      <c r="D20" s="79"/>
      <c r="E20" s="80"/>
      <c r="F20" s="83"/>
      <c r="G20" s="83"/>
      <c r="H20" s="83"/>
      <c r="I20" s="84"/>
    </row>
    <row r="21" spans="1:9" ht="16.2">
      <c r="A21" s="121"/>
      <c r="B21" s="22" t="s">
        <v>348</v>
      </c>
      <c r="C21" s="23" t="s">
        <v>765</v>
      </c>
      <c r="D21" s="85"/>
      <c r="E21" s="85"/>
      <c r="F21" s="85"/>
      <c r="G21" s="85"/>
      <c r="H21" s="85"/>
      <c r="I21" s="86"/>
    </row>
    <row r="22" spans="1:9" ht="16.8" thickBot="1">
      <c r="A22" s="122"/>
      <c r="B22" s="89" t="s">
        <v>48</v>
      </c>
      <c r="C22" s="90" t="s">
        <v>57</v>
      </c>
      <c r="D22" s="87"/>
      <c r="E22" s="87"/>
      <c r="F22" s="87"/>
      <c r="G22" s="87"/>
      <c r="H22" s="87"/>
      <c r="I22" s="88"/>
    </row>
    <row r="23" spans="1:9" ht="16.5" customHeight="1">
      <c r="A23" s="75" t="s">
        <v>2</v>
      </c>
      <c r="B23" s="76" t="s">
        <v>3</v>
      </c>
      <c r="C23" s="76" t="s">
        <v>4</v>
      </c>
      <c r="D23" s="77" t="s">
        <v>19</v>
      </c>
      <c r="E23" s="77" t="s">
        <v>6</v>
      </c>
      <c r="F23" s="77" t="s">
        <v>21</v>
      </c>
      <c r="G23" s="77" t="s">
        <v>35</v>
      </c>
      <c r="H23" s="77" t="s">
        <v>23</v>
      </c>
      <c r="I23" s="78" t="s">
        <v>10</v>
      </c>
    </row>
    <row r="24" spans="1:9" ht="33" customHeight="1">
      <c r="A24" s="115">
        <f>A14+1</f>
        <v>42613</v>
      </c>
      <c r="B24" s="22" t="s">
        <v>97</v>
      </c>
      <c r="C24" s="23" t="s">
        <v>755</v>
      </c>
      <c r="D24" s="79" t="s">
        <v>462</v>
      </c>
      <c r="E24" s="80">
        <v>4.7</v>
      </c>
      <c r="F24" s="20">
        <f>E24*2</f>
        <v>9.4</v>
      </c>
      <c r="G24" s="20" t="s">
        <v>463</v>
      </c>
      <c r="H24" s="20">
        <f>E24*15</f>
        <v>70.5</v>
      </c>
      <c r="I24" s="21">
        <f>((F24+H24)*4)</f>
        <v>319.60000000000002</v>
      </c>
    </row>
    <row r="25" spans="1:9" ht="16.2">
      <c r="A25" s="116"/>
      <c r="B25" s="22" t="s">
        <v>332</v>
      </c>
      <c r="C25" s="23" t="s">
        <v>464</v>
      </c>
      <c r="D25" s="79" t="s">
        <v>465</v>
      </c>
      <c r="E25" s="80">
        <v>2.5</v>
      </c>
      <c r="F25" s="81">
        <f>E25*7</f>
        <v>17.5</v>
      </c>
      <c r="G25" s="70">
        <f>E25*5</f>
        <v>12.5</v>
      </c>
      <c r="H25" s="70" t="s">
        <v>466</v>
      </c>
      <c r="I25" s="27">
        <f>(F25*4)+(G25*9)</f>
        <v>182.5</v>
      </c>
    </row>
    <row r="26" spans="1:9" ht="33.75" customHeight="1">
      <c r="A26" s="116"/>
      <c r="B26" s="22" t="s">
        <v>102</v>
      </c>
      <c r="C26" s="23" t="s">
        <v>467</v>
      </c>
      <c r="D26" s="79" t="s">
        <v>468</v>
      </c>
      <c r="E26" s="80">
        <v>2.5</v>
      </c>
      <c r="F26" s="70">
        <f>E26*1</f>
        <v>2.5</v>
      </c>
      <c r="G26" s="70" t="s">
        <v>469</v>
      </c>
      <c r="H26" s="70">
        <f>E26*5</f>
        <v>12.5</v>
      </c>
      <c r="I26" s="29">
        <f>((F26+H26)*4+6*E26)</f>
        <v>75</v>
      </c>
    </row>
    <row r="27" spans="1:9" ht="16.2">
      <c r="A27" s="116"/>
      <c r="B27" s="22" t="s">
        <v>337</v>
      </c>
      <c r="C27" s="23" t="s">
        <v>470</v>
      </c>
      <c r="D27" s="79" t="s">
        <v>471</v>
      </c>
      <c r="E27" s="80">
        <v>1</v>
      </c>
      <c r="F27" s="70" t="s">
        <v>463</v>
      </c>
      <c r="G27" s="70" t="s">
        <v>463</v>
      </c>
      <c r="H27" s="70">
        <f>E27*15</f>
        <v>15</v>
      </c>
      <c r="I27" s="29">
        <f>H27*4</f>
        <v>60</v>
      </c>
    </row>
    <row r="28" spans="1:9" ht="16.2">
      <c r="A28" s="121" t="s">
        <v>472</v>
      </c>
      <c r="B28" s="22" t="s">
        <v>341</v>
      </c>
      <c r="C28" s="23" t="s">
        <v>473</v>
      </c>
      <c r="D28" s="79" t="s">
        <v>474</v>
      </c>
      <c r="E28" s="80">
        <v>2.8</v>
      </c>
      <c r="F28" s="70" t="s">
        <v>469</v>
      </c>
      <c r="G28" s="70">
        <f>E28*5</f>
        <v>14</v>
      </c>
      <c r="H28" s="70" t="s">
        <v>466</v>
      </c>
      <c r="I28" s="29">
        <f>G28*9</f>
        <v>126</v>
      </c>
    </row>
    <row r="29" spans="1:9" ht="16.5" customHeight="1" thickBot="1">
      <c r="A29" s="121"/>
      <c r="B29" s="22" t="s">
        <v>345</v>
      </c>
      <c r="C29" s="23" t="s">
        <v>475</v>
      </c>
      <c r="D29" s="79" t="s">
        <v>476</v>
      </c>
      <c r="E29" s="82"/>
      <c r="F29" s="33">
        <f>F24+F25+F26</f>
        <v>29.4</v>
      </c>
      <c r="G29" s="34">
        <f>G25+G28</f>
        <v>26.5</v>
      </c>
      <c r="H29" s="34">
        <f>H24+H26+H27</f>
        <v>98</v>
      </c>
      <c r="I29" s="35">
        <f>I24+I25+I26+I27+I28</f>
        <v>763.1</v>
      </c>
    </row>
    <row r="30" spans="1:9" ht="19.5" customHeight="1">
      <c r="A30" s="121"/>
      <c r="B30" s="22" t="s">
        <v>85</v>
      </c>
      <c r="C30" s="23" t="s">
        <v>477</v>
      </c>
      <c r="D30" s="79"/>
      <c r="E30" s="80"/>
      <c r="F30" s="83"/>
      <c r="G30" s="83"/>
      <c r="H30" s="83"/>
      <c r="I30" s="84"/>
    </row>
    <row r="31" spans="1:9" ht="16.5" customHeight="1">
      <c r="A31" s="121"/>
      <c r="B31" s="22" t="s">
        <v>108</v>
      </c>
      <c r="C31" s="23" t="s">
        <v>478</v>
      </c>
      <c r="D31" s="85"/>
      <c r="E31" s="85"/>
      <c r="F31" s="85"/>
      <c r="G31" s="85"/>
      <c r="H31" s="85"/>
      <c r="I31" s="86"/>
    </row>
    <row r="32" spans="1:9" ht="20.399999999999999" customHeight="1" thickBot="1">
      <c r="A32" s="122"/>
      <c r="B32" s="89" t="s">
        <v>48</v>
      </c>
      <c r="C32" s="90" t="s">
        <v>57</v>
      </c>
      <c r="D32" s="87"/>
      <c r="E32" s="87"/>
      <c r="F32" s="87"/>
      <c r="G32" s="87"/>
      <c r="H32" s="87"/>
      <c r="I32" s="88"/>
    </row>
    <row r="33" spans="1:9" ht="16.5" customHeight="1" thickBot="1">
      <c r="A33" s="75" t="s">
        <v>479</v>
      </c>
      <c r="B33" s="76" t="s">
        <v>480</v>
      </c>
      <c r="C33" s="76" t="s">
        <v>481</v>
      </c>
      <c r="D33" s="77" t="s">
        <v>482</v>
      </c>
      <c r="E33" s="77" t="s">
        <v>483</v>
      </c>
      <c r="F33" s="77" t="s">
        <v>484</v>
      </c>
      <c r="G33" s="77" t="s">
        <v>485</v>
      </c>
      <c r="H33" s="77" t="s">
        <v>486</v>
      </c>
      <c r="I33" s="78" t="s">
        <v>487</v>
      </c>
    </row>
    <row r="34" spans="1:9" ht="13.5" customHeight="1">
      <c r="A34" s="115">
        <f>A24+1</f>
        <v>42614</v>
      </c>
      <c r="B34" s="16" t="s">
        <v>43</v>
      </c>
      <c r="C34" s="17" t="s">
        <v>767</v>
      </c>
      <c r="D34" s="79" t="s">
        <v>457</v>
      </c>
      <c r="E34" s="80">
        <v>5.5</v>
      </c>
      <c r="F34" s="20">
        <f>E34*2</f>
        <v>11</v>
      </c>
      <c r="G34" s="20" t="s">
        <v>469</v>
      </c>
      <c r="H34" s="20">
        <f>E34*15</f>
        <v>82.5</v>
      </c>
      <c r="I34" s="21">
        <f>((F34+H34)*4)</f>
        <v>374</v>
      </c>
    </row>
    <row r="35" spans="1:9" ht="16.5" customHeight="1">
      <c r="A35" s="116"/>
      <c r="B35" s="22" t="s">
        <v>333</v>
      </c>
      <c r="C35" s="23" t="s">
        <v>488</v>
      </c>
      <c r="D35" s="79" t="s">
        <v>489</v>
      </c>
      <c r="E35" s="80">
        <v>2.4</v>
      </c>
      <c r="F35" s="81">
        <f>E35*7</f>
        <v>16.8</v>
      </c>
      <c r="G35" s="70">
        <f>E35*5</f>
        <v>12</v>
      </c>
      <c r="H35" s="70" t="s">
        <v>490</v>
      </c>
      <c r="I35" s="27">
        <f>(F35*4)+(G35*9)</f>
        <v>175.2</v>
      </c>
    </row>
    <row r="36" spans="1:9" ht="16.2">
      <c r="A36" s="116"/>
      <c r="B36" s="22" t="s">
        <v>744</v>
      </c>
      <c r="C36" s="23" t="s">
        <v>769</v>
      </c>
      <c r="D36" s="79" t="s">
        <v>491</v>
      </c>
      <c r="E36" s="80">
        <v>2.5</v>
      </c>
      <c r="F36" s="70">
        <f>E36*1</f>
        <v>2.5</v>
      </c>
      <c r="G36" s="70" t="s">
        <v>463</v>
      </c>
      <c r="H36" s="70">
        <f>E36*5</f>
        <v>12.5</v>
      </c>
      <c r="I36" s="29">
        <f>((F36+H36)*4+6*E36)</f>
        <v>75</v>
      </c>
    </row>
    <row r="37" spans="1:9" ht="16.2">
      <c r="A37" s="116"/>
      <c r="B37" s="22" t="s">
        <v>492</v>
      </c>
      <c r="C37" s="23" t="s">
        <v>750</v>
      </c>
      <c r="D37" s="79" t="s">
        <v>493</v>
      </c>
      <c r="E37" s="80">
        <v>1</v>
      </c>
      <c r="F37" s="70" t="s">
        <v>469</v>
      </c>
      <c r="G37" s="70" t="s">
        <v>469</v>
      </c>
      <c r="H37" s="70">
        <f>E37*15</f>
        <v>15</v>
      </c>
      <c r="I37" s="29">
        <f>H37*4</f>
        <v>60</v>
      </c>
    </row>
    <row r="38" spans="1:9" ht="16.2">
      <c r="A38" s="121" t="s">
        <v>494</v>
      </c>
      <c r="B38" s="22" t="s">
        <v>746</v>
      </c>
      <c r="C38" s="23" t="s">
        <v>771</v>
      </c>
      <c r="D38" s="79" t="s">
        <v>27</v>
      </c>
      <c r="E38" s="80">
        <v>2.5</v>
      </c>
      <c r="F38" s="70" t="s">
        <v>47</v>
      </c>
      <c r="G38" s="70">
        <f>E38*5</f>
        <v>12.5</v>
      </c>
      <c r="H38" s="70" t="s">
        <v>490</v>
      </c>
      <c r="I38" s="29">
        <f>G38*9</f>
        <v>112.5</v>
      </c>
    </row>
    <row r="39" spans="1:9" ht="16.5" customHeight="1" thickBot="1">
      <c r="A39" s="121"/>
      <c r="B39" s="22" t="s">
        <v>346</v>
      </c>
      <c r="C39" s="23" t="s">
        <v>768</v>
      </c>
      <c r="D39" s="79" t="s">
        <v>28</v>
      </c>
      <c r="E39" s="82"/>
      <c r="F39" s="33">
        <f>F34+F35+F36</f>
        <v>30.3</v>
      </c>
      <c r="G39" s="34">
        <f>G35+G38</f>
        <v>24.5</v>
      </c>
      <c r="H39" s="34">
        <f>H34+H36+H37</f>
        <v>110</v>
      </c>
      <c r="I39" s="35">
        <f>I34+I35+I36+I37+I38</f>
        <v>796.7</v>
      </c>
    </row>
    <row r="40" spans="1:9" ht="16.5" customHeight="1">
      <c r="A40" s="121"/>
      <c r="B40" s="22" t="s">
        <v>208</v>
      </c>
      <c r="C40" s="23" t="s">
        <v>495</v>
      </c>
      <c r="D40" s="79"/>
      <c r="E40" s="80"/>
      <c r="F40" s="83"/>
      <c r="G40" s="83"/>
      <c r="H40" s="83"/>
      <c r="I40" s="84"/>
    </row>
    <row r="41" spans="1:9" ht="16.2">
      <c r="A41" s="121"/>
      <c r="B41" s="22" t="s">
        <v>349</v>
      </c>
      <c r="C41" s="23" t="s">
        <v>496</v>
      </c>
      <c r="D41" s="85"/>
      <c r="E41" s="85"/>
      <c r="F41" s="85"/>
      <c r="G41" s="85"/>
      <c r="H41" s="85"/>
      <c r="I41" s="86"/>
    </row>
    <row r="42" spans="1:9" ht="19.95" customHeight="1" thickBot="1">
      <c r="A42" s="122"/>
      <c r="B42" s="89" t="s">
        <v>48</v>
      </c>
      <c r="C42" s="90" t="s">
        <v>57</v>
      </c>
      <c r="D42" s="87"/>
      <c r="E42" s="87"/>
      <c r="F42" s="87"/>
      <c r="G42" s="87"/>
      <c r="H42" s="87"/>
      <c r="I42" s="88"/>
    </row>
    <row r="43" spans="1:9" ht="16.5" customHeight="1">
      <c r="A43" s="75" t="s">
        <v>2</v>
      </c>
      <c r="B43" s="76" t="s">
        <v>3</v>
      </c>
      <c r="C43" s="76" t="s">
        <v>4</v>
      </c>
      <c r="D43" s="77" t="s">
        <v>19</v>
      </c>
      <c r="E43" s="77" t="s">
        <v>6</v>
      </c>
      <c r="F43" s="77" t="s">
        <v>21</v>
      </c>
      <c r="G43" s="77" t="s">
        <v>35</v>
      </c>
      <c r="H43" s="77" t="s">
        <v>23</v>
      </c>
      <c r="I43" s="78" t="s">
        <v>10</v>
      </c>
    </row>
    <row r="44" spans="1:9" ht="16.2">
      <c r="A44" s="115">
        <f>A34+1</f>
        <v>42615</v>
      </c>
      <c r="B44" s="22" t="s">
        <v>59</v>
      </c>
      <c r="C44" s="23" t="s">
        <v>772</v>
      </c>
      <c r="D44" s="79" t="s">
        <v>12</v>
      </c>
      <c r="E44" s="80">
        <v>5.3</v>
      </c>
      <c r="F44" s="20">
        <f>E44*2</f>
        <v>10.6</v>
      </c>
      <c r="G44" s="20" t="s">
        <v>47</v>
      </c>
      <c r="H44" s="20">
        <f>E44*15</f>
        <v>79.5</v>
      </c>
      <c r="I44" s="21">
        <f>((F44+H44)*4)</f>
        <v>360.4</v>
      </c>
    </row>
    <row r="45" spans="1:9" ht="16.2">
      <c r="A45" s="116"/>
      <c r="B45" s="22" t="s">
        <v>334</v>
      </c>
      <c r="C45" s="23" t="s">
        <v>497</v>
      </c>
      <c r="D45" s="79" t="s">
        <v>498</v>
      </c>
      <c r="E45" s="80">
        <v>2.6</v>
      </c>
      <c r="F45" s="81">
        <f>E45*7</f>
        <v>18.2</v>
      </c>
      <c r="G45" s="70">
        <f>E45*5</f>
        <v>13</v>
      </c>
      <c r="H45" s="70" t="s">
        <v>499</v>
      </c>
      <c r="I45" s="27">
        <f>(F45*4)+(G45*9)</f>
        <v>189.8</v>
      </c>
    </row>
    <row r="46" spans="1:9" ht="16.2">
      <c r="A46" s="116"/>
      <c r="B46" s="22" t="s">
        <v>335</v>
      </c>
      <c r="C46" s="23" t="s">
        <v>500</v>
      </c>
      <c r="D46" s="79" t="s">
        <v>501</v>
      </c>
      <c r="E46" s="80">
        <v>2.4</v>
      </c>
      <c r="F46" s="70">
        <f>E46*1</f>
        <v>2.4</v>
      </c>
      <c r="G46" s="70" t="s">
        <v>502</v>
      </c>
      <c r="H46" s="70">
        <f>E46*5</f>
        <v>12</v>
      </c>
      <c r="I46" s="29">
        <f>((F46+H46)*4+6*E46)</f>
        <v>72</v>
      </c>
    </row>
    <row r="47" spans="1:9" ht="16.5" customHeight="1">
      <c r="A47" s="116"/>
      <c r="B47" s="22" t="s">
        <v>743</v>
      </c>
      <c r="C47" s="23" t="s">
        <v>773</v>
      </c>
      <c r="D47" s="79" t="s">
        <v>503</v>
      </c>
      <c r="E47" s="80"/>
      <c r="F47" s="70" t="s">
        <v>502</v>
      </c>
      <c r="G47" s="70" t="s">
        <v>502</v>
      </c>
      <c r="H47" s="70">
        <f>E47*15</f>
        <v>0</v>
      </c>
      <c r="I47" s="29">
        <f>H47*4</f>
        <v>0</v>
      </c>
    </row>
    <row r="48" spans="1:9" ht="16.2">
      <c r="A48" s="121" t="s">
        <v>505</v>
      </c>
      <c r="B48" s="22" t="s">
        <v>506</v>
      </c>
      <c r="C48" s="23" t="s">
        <v>507</v>
      </c>
      <c r="D48" s="79" t="s">
        <v>508</v>
      </c>
      <c r="E48" s="80">
        <v>2.8</v>
      </c>
      <c r="F48" s="70" t="s">
        <v>502</v>
      </c>
      <c r="G48" s="70">
        <f>E48*5</f>
        <v>14</v>
      </c>
      <c r="H48" s="70" t="s">
        <v>13</v>
      </c>
      <c r="I48" s="29">
        <f>G48*9</f>
        <v>126</v>
      </c>
    </row>
    <row r="49" spans="1:9" ht="24" customHeight="1" thickBot="1">
      <c r="A49" s="121"/>
      <c r="B49" s="22" t="s">
        <v>745</v>
      </c>
      <c r="C49" s="23" t="s">
        <v>747</v>
      </c>
      <c r="D49" s="79" t="s">
        <v>28</v>
      </c>
      <c r="E49" s="82"/>
      <c r="F49" s="33">
        <f>F44+F45+F46</f>
        <v>31.199999999999996</v>
      </c>
      <c r="G49" s="34">
        <f>G45+G48</f>
        <v>27</v>
      </c>
      <c r="H49" s="34">
        <f>H44+H46+H47</f>
        <v>91.5</v>
      </c>
      <c r="I49" s="35">
        <f>I44+I45+I46+I47+I48</f>
        <v>748.2</v>
      </c>
    </row>
    <row r="50" spans="1:9" ht="16.5" customHeight="1">
      <c r="A50" s="121"/>
      <c r="B50" s="22" t="s">
        <v>140</v>
      </c>
      <c r="C50" s="23" t="s">
        <v>509</v>
      </c>
      <c r="D50" s="79"/>
      <c r="E50" s="80"/>
      <c r="F50" s="83"/>
      <c r="G50" s="83"/>
      <c r="H50" s="83"/>
      <c r="I50" s="84"/>
    </row>
    <row r="51" spans="1:9" ht="16.2">
      <c r="A51" s="121"/>
      <c r="B51" s="22" t="s">
        <v>510</v>
      </c>
      <c r="C51" s="23" t="s">
        <v>511</v>
      </c>
      <c r="D51" s="85"/>
      <c r="E51" s="85"/>
      <c r="F51" s="85"/>
      <c r="G51" s="85"/>
      <c r="H51" s="85"/>
      <c r="I51" s="86"/>
    </row>
    <row r="52" spans="1:9" ht="16.8" thickBot="1">
      <c r="A52" s="122"/>
      <c r="B52" s="30"/>
      <c r="C52" s="31"/>
      <c r="D52" s="87"/>
      <c r="E52" s="87"/>
      <c r="F52" s="87"/>
      <c r="G52" s="87"/>
      <c r="H52" s="87"/>
      <c r="I52" s="88"/>
    </row>
    <row r="53" spans="1:9">
      <c r="A53" s="75" t="s">
        <v>2</v>
      </c>
      <c r="B53" s="76" t="s">
        <v>3</v>
      </c>
      <c r="C53" s="76" t="s">
        <v>4</v>
      </c>
      <c r="D53" s="77" t="s">
        <v>19</v>
      </c>
      <c r="E53" s="77" t="s">
        <v>6</v>
      </c>
      <c r="F53" s="77" t="s">
        <v>21</v>
      </c>
      <c r="G53" s="77" t="s">
        <v>35</v>
      </c>
      <c r="H53" s="77" t="s">
        <v>23</v>
      </c>
      <c r="I53" s="78" t="s">
        <v>10</v>
      </c>
    </row>
    <row r="54" spans="1:9">
      <c r="A54" s="91" t="s">
        <v>44</v>
      </c>
      <c r="B54" s="92"/>
      <c r="C54" s="92"/>
      <c r="D54" s="91" t="s">
        <v>46</v>
      </c>
      <c r="E54" s="91"/>
      <c r="F54" s="91"/>
      <c r="G54" s="93"/>
      <c r="H54" s="93"/>
      <c r="I54" s="93"/>
    </row>
  </sheetData>
  <mergeCells count="13">
    <mergeCell ref="A48:A52"/>
    <mergeCell ref="A18:A22"/>
    <mergeCell ref="A24:A27"/>
    <mergeCell ref="A28:A32"/>
    <mergeCell ref="A34:A37"/>
    <mergeCell ref="A38:A42"/>
    <mergeCell ref="A44:A47"/>
    <mergeCell ref="A14:A17"/>
    <mergeCell ref="A1:C2"/>
    <mergeCell ref="D1:I1"/>
    <mergeCell ref="D2:I2"/>
    <mergeCell ref="A4:A7"/>
    <mergeCell ref="A8:A12"/>
  </mergeCells>
  <phoneticPr fontId="1" type="noConversion"/>
  <printOptions horizontalCentered="1"/>
  <pageMargins left="0.31496062992125984" right="0.31496062992125984" top="0.15748031496062992" bottom="0.15748031496062992" header="0.31496062992125984" footer="0.31496062992125984"/>
  <pageSetup paperSize="9" scale="87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opLeftCell="A37" zoomScaleNormal="100" workbookViewId="0">
      <selection activeCell="C59" sqref="C59"/>
    </sheetView>
  </sheetViews>
  <sheetFormatPr defaultColWidth="9" defaultRowHeight="13.8"/>
  <cols>
    <col min="1" max="1" width="5.6640625" style="74" customWidth="1"/>
    <col min="2" max="2" width="13.6640625" style="74" customWidth="1"/>
    <col min="3" max="3" width="49.88671875" style="74" customWidth="1"/>
    <col min="4" max="4" width="8.44140625" style="74" customWidth="1"/>
    <col min="5" max="5" width="4" style="74" customWidth="1"/>
    <col min="6" max="6" width="6.77734375" style="74" customWidth="1"/>
    <col min="7" max="7" width="5.77734375" style="74" customWidth="1"/>
    <col min="8" max="9" width="5.21875" style="74" customWidth="1"/>
    <col min="10" max="16384" width="9" style="74"/>
  </cols>
  <sheetData>
    <row r="1" spans="1:9">
      <c r="A1" s="117" t="s">
        <v>759</v>
      </c>
      <c r="B1" s="117"/>
      <c r="C1" s="117"/>
      <c r="D1" s="119" t="s">
        <v>448</v>
      </c>
      <c r="E1" s="119"/>
      <c r="F1" s="119"/>
      <c r="G1" s="119"/>
      <c r="H1" s="119"/>
      <c r="I1" s="119"/>
    </row>
    <row r="2" spans="1:9" ht="9.75" customHeight="1" thickBot="1">
      <c r="A2" s="118"/>
      <c r="B2" s="118"/>
      <c r="C2" s="118"/>
      <c r="D2" s="120" t="s">
        <v>512</v>
      </c>
      <c r="E2" s="120"/>
      <c r="F2" s="120"/>
      <c r="G2" s="120"/>
      <c r="H2" s="120"/>
      <c r="I2" s="120"/>
    </row>
    <row r="3" spans="1:9" ht="16.5" customHeight="1" thickBot="1">
      <c r="A3" s="75" t="s">
        <v>513</v>
      </c>
      <c r="B3" s="76" t="s">
        <v>514</v>
      </c>
      <c r="C3" s="76"/>
      <c r="D3" s="77" t="s">
        <v>515</v>
      </c>
      <c r="E3" s="77" t="s">
        <v>516</v>
      </c>
      <c r="F3" s="77" t="s">
        <v>517</v>
      </c>
      <c r="G3" s="77" t="s">
        <v>518</v>
      </c>
      <c r="H3" s="77" t="s">
        <v>519</v>
      </c>
      <c r="I3" s="78" t="s">
        <v>520</v>
      </c>
    </row>
    <row r="4" spans="1:9" ht="16.5" customHeight="1">
      <c r="A4" s="115">
        <v>42618</v>
      </c>
      <c r="B4" s="16" t="s">
        <v>11</v>
      </c>
      <c r="C4" s="94" t="s">
        <v>753</v>
      </c>
      <c r="D4" s="79" t="s">
        <v>521</v>
      </c>
      <c r="E4" s="80">
        <v>5.7</v>
      </c>
      <c r="F4" s="20">
        <f>E4*2</f>
        <v>11.4</v>
      </c>
      <c r="G4" s="20" t="s">
        <v>47</v>
      </c>
      <c r="H4" s="20">
        <f>E4*15</f>
        <v>85.5</v>
      </c>
      <c r="I4" s="21">
        <f>((F4+H4)*4)</f>
        <v>387.6</v>
      </c>
    </row>
    <row r="5" spans="1:9" ht="16.2">
      <c r="A5" s="116"/>
      <c r="B5" s="22" t="s">
        <v>354</v>
      </c>
      <c r="C5" s="23" t="s">
        <v>522</v>
      </c>
      <c r="D5" s="79" t="s">
        <v>523</v>
      </c>
      <c r="E5" s="80">
        <v>2.7</v>
      </c>
      <c r="F5" s="81">
        <f>E5*7</f>
        <v>18.900000000000002</v>
      </c>
      <c r="G5" s="70">
        <f>E5*5</f>
        <v>13.5</v>
      </c>
      <c r="H5" s="70" t="s">
        <v>524</v>
      </c>
      <c r="I5" s="27">
        <f>(F5*4)+(G5*9)</f>
        <v>197.10000000000002</v>
      </c>
    </row>
    <row r="6" spans="1:9" ht="32.4">
      <c r="A6" s="116"/>
      <c r="B6" s="22" t="s">
        <v>121</v>
      </c>
      <c r="C6" s="23" t="s">
        <v>774</v>
      </c>
      <c r="D6" s="79" t="s">
        <v>525</v>
      </c>
      <c r="E6" s="80">
        <v>2.1</v>
      </c>
      <c r="F6" s="70">
        <f>E6*1</f>
        <v>2.1</v>
      </c>
      <c r="G6" s="70" t="s">
        <v>526</v>
      </c>
      <c r="H6" s="70">
        <f>E6*5</f>
        <v>10.5</v>
      </c>
      <c r="I6" s="29">
        <f>((F6+H6)*4+6*E6)</f>
        <v>63</v>
      </c>
    </row>
    <row r="7" spans="1:9" ht="16.2">
      <c r="A7" s="116"/>
      <c r="B7" s="22" t="s">
        <v>527</v>
      </c>
      <c r="C7" s="23" t="s">
        <v>776</v>
      </c>
      <c r="D7" s="79" t="s">
        <v>528</v>
      </c>
      <c r="E7" s="80"/>
      <c r="F7" s="70" t="s">
        <v>529</v>
      </c>
      <c r="G7" s="70" t="s">
        <v>529</v>
      </c>
      <c r="H7" s="70">
        <f>E7*15</f>
        <v>0</v>
      </c>
      <c r="I7" s="29">
        <f>H7*4</f>
        <v>0</v>
      </c>
    </row>
    <row r="8" spans="1:9" ht="33.75" customHeight="1">
      <c r="A8" s="121" t="s">
        <v>530</v>
      </c>
      <c r="B8" s="22" t="s">
        <v>368</v>
      </c>
      <c r="C8" s="23" t="s">
        <v>775</v>
      </c>
      <c r="D8" s="79" t="s">
        <v>531</v>
      </c>
      <c r="E8" s="80">
        <v>2.6</v>
      </c>
      <c r="F8" s="70" t="s">
        <v>529</v>
      </c>
      <c r="G8" s="70">
        <f>E8*5</f>
        <v>13</v>
      </c>
      <c r="H8" s="70" t="s">
        <v>524</v>
      </c>
      <c r="I8" s="29">
        <f>G8*9</f>
        <v>117</v>
      </c>
    </row>
    <row r="9" spans="1:9" ht="21.75" customHeight="1" thickBot="1">
      <c r="A9" s="121"/>
      <c r="B9" s="22" t="s">
        <v>373</v>
      </c>
      <c r="C9" s="95" t="s">
        <v>532</v>
      </c>
      <c r="D9" s="79" t="s">
        <v>533</v>
      </c>
      <c r="E9" s="82"/>
      <c r="F9" s="33">
        <f>F4+F5+F6</f>
        <v>32.400000000000006</v>
      </c>
      <c r="G9" s="34">
        <f>G5+G8</f>
        <v>26.5</v>
      </c>
      <c r="H9" s="34">
        <f>H4+H6+H7</f>
        <v>96</v>
      </c>
      <c r="I9" s="35">
        <f>I4+I5+I6+I7+I8</f>
        <v>764.7</v>
      </c>
    </row>
    <row r="10" spans="1:9" ht="16.5" customHeight="1">
      <c r="A10" s="121"/>
      <c r="B10" s="22" t="s">
        <v>208</v>
      </c>
      <c r="C10" s="23" t="s">
        <v>534</v>
      </c>
      <c r="D10" s="79"/>
      <c r="E10" s="80"/>
      <c r="F10" s="83"/>
      <c r="G10" s="83"/>
      <c r="H10" s="83"/>
      <c r="I10" s="84"/>
    </row>
    <row r="11" spans="1:9" ht="32.4">
      <c r="A11" s="121"/>
      <c r="B11" s="22" t="s">
        <v>71</v>
      </c>
      <c r="C11" s="23" t="s">
        <v>535</v>
      </c>
      <c r="D11" s="85"/>
      <c r="E11" s="85"/>
      <c r="F11" s="85"/>
      <c r="G11" s="85"/>
      <c r="H11" s="85"/>
      <c r="I11" s="86"/>
    </row>
    <row r="12" spans="1:9" ht="16.5" customHeight="1" thickBot="1">
      <c r="A12" s="122"/>
      <c r="B12" s="30"/>
      <c r="C12" s="31"/>
      <c r="D12" s="87"/>
      <c r="E12" s="87"/>
      <c r="F12" s="87"/>
      <c r="G12" s="87"/>
      <c r="H12" s="87"/>
      <c r="I12" s="88"/>
    </row>
    <row r="13" spans="1:9" ht="16.5" customHeight="1">
      <c r="A13" s="75" t="s">
        <v>513</v>
      </c>
      <c r="B13" s="76" t="s">
        <v>514</v>
      </c>
      <c r="C13" s="76" t="s">
        <v>536</v>
      </c>
      <c r="D13" s="77" t="s">
        <v>515</v>
      </c>
      <c r="E13" s="77" t="s">
        <v>516</v>
      </c>
      <c r="F13" s="77" t="s">
        <v>517</v>
      </c>
      <c r="G13" s="77" t="s">
        <v>518</v>
      </c>
      <c r="H13" s="77" t="s">
        <v>519</v>
      </c>
      <c r="I13" s="78" t="s">
        <v>520</v>
      </c>
    </row>
    <row r="14" spans="1:9" ht="16.5" customHeight="1">
      <c r="A14" s="115">
        <f>A4+1</f>
        <v>42619</v>
      </c>
      <c r="B14" s="22" t="s">
        <v>59</v>
      </c>
      <c r="C14" s="23" t="s">
        <v>777</v>
      </c>
      <c r="D14" s="79" t="s">
        <v>521</v>
      </c>
      <c r="E14" s="80">
        <v>5.0999999999999996</v>
      </c>
      <c r="F14" s="20">
        <f>E14*2</f>
        <v>10.199999999999999</v>
      </c>
      <c r="G14" s="20" t="s">
        <v>526</v>
      </c>
      <c r="H14" s="20">
        <f>E14*15</f>
        <v>76.5</v>
      </c>
      <c r="I14" s="21">
        <f>((F14+H14)*4)</f>
        <v>346.8</v>
      </c>
    </row>
    <row r="15" spans="1:9" ht="16.2">
      <c r="A15" s="116"/>
      <c r="B15" s="22" t="s">
        <v>355</v>
      </c>
      <c r="C15" s="23" t="s">
        <v>537</v>
      </c>
      <c r="D15" s="79" t="s">
        <v>523</v>
      </c>
      <c r="E15" s="80">
        <v>2.8</v>
      </c>
      <c r="F15" s="81">
        <f>E15*7</f>
        <v>19.599999999999998</v>
      </c>
      <c r="G15" s="70">
        <f>E15*5</f>
        <v>14</v>
      </c>
      <c r="H15" s="70" t="s">
        <v>524</v>
      </c>
      <c r="I15" s="27">
        <f>(F15*4)+(G15*9)</f>
        <v>204.39999999999998</v>
      </c>
    </row>
    <row r="16" spans="1:9" ht="16.2">
      <c r="A16" s="116"/>
      <c r="B16" s="22" t="s">
        <v>359</v>
      </c>
      <c r="C16" s="23" t="s">
        <v>538</v>
      </c>
      <c r="D16" s="79" t="s">
        <v>525</v>
      </c>
      <c r="E16" s="80">
        <v>2</v>
      </c>
      <c r="F16" s="70">
        <f>E16*1</f>
        <v>2</v>
      </c>
      <c r="G16" s="70" t="s">
        <v>529</v>
      </c>
      <c r="H16" s="70">
        <f>E16*5</f>
        <v>10</v>
      </c>
      <c r="I16" s="29">
        <f>((F16+H16)*4+6*E16)</f>
        <v>60</v>
      </c>
    </row>
    <row r="17" spans="1:9" ht="32.25" customHeight="1">
      <c r="A17" s="116"/>
      <c r="B17" s="22" t="s">
        <v>364</v>
      </c>
      <c r="C17" s="23" t="s">
        <v>539</v>
      </c>
      <c r="D17" s="79" t="s">
        <v>528</v>
      </c>
      <c r="E17" s="80">
        <v>1.1000000000000001</v>
      </c>
      <c r="F17" s="70" t="s">
        <v>529</v>
      </c>
      <c r="G17" s="70" t="s">
        <v>529</v>
      </c>
      <c r="H17" s="70">
        <f>E17*15</f>
        <v>16.5</v>
      </c>
      <c r="I17" s="29">
        <f>H17*4</f>
        <v>66</v>
      </c>
    </row>
    <row r="18" spans="1:9" ht="16.2">
      <c r="A18" s="121" t="s">
        <v>458</v>
      </c>
      <c r="B18" s="22" t="s">
        <v>369</v>
      </c>
      <c r="C18" s="23" t="s">
        <v>540</v>
      </c>
      <c r="D18" s="79" t="s">
        <v>27</v>
      </c>
      <c r="E18" s="80">
        <v>2.6</v>
      </c>
      <c r="F18" s="70" t="s">
        <v>47</v>
      </c>
      <c r="G18" s="70">
        <f>E18*5</f>
        <v>13</v>
      </c>
      <c r="H18" s="70" t="s">
        <v>13</v>
      </c>
      <c r="I18" s="29">
        <f>G18*9</f>
        <v>117</v>
      </c>
    </row>
    <row r="19" spans="1:9" ht="16.8" thickBot="1">
      <c r="A19" s="121"/>
      <c r="B19" s="22" t="s">
        <v>374</v>
      </c>
      <c r="C19" s="23" t="s">
        <v>779</v>
      </c>
      <c r="D19" s="79" t="s">
        <v>28</v>
      </c>
      <c r="E19" s="82"/>
      <c r="F19" s="33">
        <f>F14+F15+F16</f>
        <v>31.799999999999997</v>
      </c>
      <c r="G19" s="34">
        <f>G15+G18</f>
        <v>27</v>
      </c>
      <c r="H19" s="34">
        <f>H14+H16+H17</f>
        <v>103</v>
      </c>
      <c r="I19" s="35">
        <f>I14+I15+I16+I17+I18</f>
        <v>794.2</v>
      </c>
    </row>
    <row r="20" spans="1:9" ht="16.5" customHeight="1">
      <c r="A20" s="121"/>
      <c r="B20" s="22" t="s">
        <v>56</v>
      </c>
      <c r="C20" s="23" t="s">
        <v>778</v>
      </c>
      <c r="D20" s="79"/>
      <c r="E20" s="80"/>
      <c r="F20" s="83"/>
      <c r="G20" s="83"/>
      <c r="H20" s="83"/>
      <c r="I20" s="84"/>
    </row>
    <row r="21" spans="1:9" ht="16.2">
      <c r="A21" s="121"/>
      <c r="B21" s="22" t="s">
        <v>382</v>
      </c>
      <c r="C21" s="23" t="s">
        <v>541</v>
      </c>
      <c r="D21" s="85"/>
      <c r="E21" s="85"/>
      <c r="F21" s="85"/>
      <c r="G21" s="85"/>
      <c r="H21" s="85"/>
      <c r="I21" s="86"/>
    </row>
    <row r="22" spans="1:9" ht="16.8" thickBot="1">
      <c r="A22" s="122"/>
      <c r="B22" s="30" t="s">
        <v>48</v>
      </c>
      <c r="C22" s="31" t="s">
        <v>57</v>
      </c>
      <c r="D22" s="87"/>
      <c r="E22" s="87"/>
      <c r="F22" s="87"/>
      <c r="G22" s="87"/>
      <c r="H22" s="87"/>
      <c r="I22" s="88"/>
    </row>
    <row r="23" spans="1:9" ht="16.5" customHeight="1">
      <c r="A23" s="75" t="s">
        <v>542</v>
      </c>
      <c r="B23" s="76" t="s">
        <v>543</v>
      </c>
      <c r="C23" s="76" t="s">
        <v>544</v>
      </c>
      <c r="D23" s="77" t="s">
        <v>545</v>
      </c>
      <c r="E23" s="77" t="s">
        <v>546</v>
      </c>
      <c r="F23" s="77" t="s">
        <v>547</v>
      </c>
      <c r="G23" s="77" t="s">
        <v>548</v>
      </c>
      <c r="H23" s="77" t="s">
        <v>549</v>
      </c>
      <c r="I23" s="78" t="s">
        <v>550</v>
      </c>
    </row>
    <row r="24" spans="1:9" ht="33" customHeight="1">
      <c r="A24" s="115">
        <f>A14+1</f>
        <v>42620</v>
      </c>
      <c r="B24" s="22" t="s">
        <v>352</v>
      </c>
      <c r="C24" s="23" t="s">
        <v>781</v>
      </c>
      <c r="D24" s="79" t="s">
        <v>551</v>
      </c>
      <c r="E24" s="80">
        <v>5</v>
      </c>
      <c r="F24" s="20">
        <f>E24*2</f>
        <v>10</v>
      </c>
      <c r="G24" s="20" t="s">
        <v>552</v>
      </c>
      <c r="H24" s="20">
        <f>E24*15</f>
        <v>75</v>
      </c>
      <c r="I24" s="21">
        <f>((F24+H24)*4)</f>
        <v>340</v>
      </c>
    </row>
    <row r="25" spans="1:9" ht="16.2">
      <c r="A25" s="116"/>
      <c r="B25" s="22" t="s">
        <v>119</v>
      </c>
      <c r="C25" s="23" t="s">
        <v>780</v>
      </c>
      <c r="D25" s="79" t="s">
        <v>14</v>
      </c>
      <c r="E25" s="80">
        <v>1.3</v>
      </c>
      <c r="F25" s="81">
        <f>E25*7</f>
        <v>9.1</v>
      </c>
      <c r="G25" s="70">
        <f>E25*5</f>
        <v>6.5</v>
      </c>
      <c r="H25" s="70" t="s">
        <v>13</v>
      </c>
      <c r="I25" s="27">
        <f>(F25*4)+(G25*9)</f>
        <v>94.9</v>
      </c>
    </row>
    <row r="26" spans="1:9" ht="32.4">
      <c r="A26" s="116"/>
      <c r="B26" s="22" t="s">
        <v>69</v>
      </c>
      <c r="C26" s="23" t="s">
        <v>553</v>
      </c>
      <c r="D26" s="79" t="s">
        <v>450</v>
      </c>
      <c r="E26" s="80">
        <v>2.8</v>
      </c>
      <c r="F26" s="70">
        <f>E26*1</f>
        <v>2.8</v>
      </c>
      <c r="G26" s="70" t="s">
        <v>47</v>
      </c>
      <c r="H26" s="70">
        <f>E26*5</f>
        <v>14</v>
      </c>
      <c r="I26" s="29">
        <f>((F26+H26)*4+6*E26)</f>
        <v>84</v>
      </c>
    </row>
    <row r="27" spans="1:9" ht="16.2">
      <c r="A27" s="116"/>
      <c r="B27" s="22" t="s">
        <v>365</v>
      </c>
      <c r="C27" s="23" t="s">
        <v>554</v>
      </c>
      <c r="D27" s="79" t="s">
        <v>16</v>
      </c>
      <c r="E27" s="80">
        <v>1</v>
      </c>
      <c r="F27" s="70" t="s">
        <v>47</v>
      </c>
      <c r="G27" s="70" t="s">
        <v>47</v>
      </c>
      <c r="H27" s="70">
        <f>E27*15</f>
        <v>15</v>
      </c>
      <c r="I27" s="29">
        <f>H27*4</f>
        <v>60</v>
      </c>
    </row>
    <row r="28" spans="1:9" ht="16.2">
      <c r="A28" s="121" t="s">
        <v>63</v>
      </c>
      <c r="B28" s="22" t="s">
        <v>555</v>
      </c>
      <c r="C28" s="23" t="s">
        <v>556</v>
      </c>
      <c r="D28" s="79" t="s">
        <v>27</v>
      </c>
      <c r="E28" s="80">
        <v>2.7</v>
      </c>
      <c r="F28" s="70" t="s">
        <v>47</v>
      </c>
      <c r="G28" s="70">
        <f>E28*5</f>
        <v>13.5</v>
      </c>
      <c r="H28" s="70" t="s">
        <v>13</v>
      </c>
      <c r="I28" s="29">
        <f>G28*9</f>
        <v>121.5</v>
      </c>
    </row>
    <row r="29" spans="1:9" ht="16.5" customHeight="1" thickBot="1">
      <c r="A29" s="121"/>
      <c r="B29" s="22" t="s">
        <v>375</v>
      </c>
      <c r="C29" s="23" t="s">
        <v>557</v>
      </c>
      <c r="D29" s="79" t="s">
        <v>28</v>
      </c>
      <c r="E29" s="82"/>
      <c r="F29" s="33">
        <f>F24+F25+F26</f>
        <v>21.900000000000002</v>
      </c>
      <c r="G29" s="34">
        <f>G25+G28</f>
        <v>20</v>
      </c>
      <c r="H29" s="34">
        <f>H24+H26+H27</f>
        <v>104</v>
      </c>
      <c r="I29" s="35">
        <f>I24+I25+I26+I27+I28</f>
        <v>700.4</v>
      </c>
    </row>
    <row r="30" spans="1:9" ht="16.2">
      <c r="A30" s="121"/>
      <c r="B30" s="22" t="s">
        <v>86</v>
      </c>
      <c r="C30" s="23" t="s">
        <v>558</v>
      </c>
      <c r="D30" s="79"/>
      <c r="E30" s="80"/>
      <c r="F30" s="83"/>
      <c r="G30" s="83"/>
      <c r="H30" s="83"/>
      <c r="I30" s="84"/>
    </row>
    <row r="31" spans="1:9" ht="16.2">
      <c r="A31" s="121"/>
      <c r="B31" s="22" t="s">
        <v>77</v>
      </c>
      <c r="C31" s="23" t="s">
        <v>297</v>
      </c>
      <c r="D31" s="85"/>
      <c r="E31" s="85"/>
      <c r="F31" s="85"/>
      <c r="G31" s="85"/>
      <c r="H31" s="85"/>
      <c r="I31" s="86"/>
    </row>
    <row r="32" spans="1:9" ht="15.75" customHeight="1" thickBot="1">
      <c r="A32" s="122"/>
      <c r="B32" s="89" t="s">
        <v>48</v>
      </c>
      <c r="C32" s="90" t="s">
        <v>57</v>
      </c>
      <c r="D32" s="87"/>
      <c r="E32" s="87"/>
      <c r="F32" s="87"/>
      <c r="G32" s="87"/>
      <c r="H32" s="87"/>
      <c r="I32" s="88"/>
    </row>
    <row r="33" spans="1:9" ht="16.5" customHeight="1" thickBot="1">
      <c r="A33" s="75" t="s">
        <v>2</v>
      </c>
      <c r="B33" s="76" t="s">
        <v>3</v>
      </c>
      <c r="C33" s="76" t="s">
        <v>4</v>
      </c>
      <c r="D33" s="77" t="s">
        <v>19</v>
      </c>
      <c r="E33" s="77" t="s">
        <v>6</v>
      </c>
      <c r="F33" s="77" t="s">
        <v>21</v>
      </c>
      <c r="G33" s="77" t="s">
        <v>35</v>
      </c>
      <c r="H33" s="77" t="s">
        <v>23</v>
      </c>
      <c r="I33" s="78" t="s">
        <v>10</v>
      </c>
    </row>
    <row r="34" spans="1:9" ht="13.5" customHeight="1">
      <c r="A34" s="115">
        <f>A24+1</f>
        <v>42621</v>
      </c>
      <c r="B34" s="16" t="s">
        <v>43</v>
      </c>
      <c r="C34" s="17" t="s">
        <v>767</v>
      </c>
      <c r="D34" s="79" t="s">
        <v>12</v>
      </c>
      <c r="E34" s="80">
        <v>5</v>
      </c>
      <c r="F34" s="20">
        <f>E34*2</f>
        <v>10</v>
      </c>
      <c r="G34" s="20" t="s">
        <v>47</v>
      </c>
      <c r="H34" s="20">
        <f>E34*15</f>
        <v>75</v>
      </c>
      <c r="I34" s="21">
        <f>((F34+H34)*4)</f>
        <v>340</v>
      </c>
    </row>
    <row r="35" spans="1:9" ht="16.2">
      <c r="A35" s="116"/>
      <c r="B35" s="22" t="s">
        <v>356</v>
      </c>
      <c r="C35" s="23" t="s">
        <v>559</v>
      </c>
      <c r="D35" s="79" t="s">
        <v>14</v>
      </c>
      <c r="E35" s="80">
        <v>2</v>
      </c>
      <c r="F35" s="81">
        <f>E35*7</f>
        <v>14</v>
      </c>
      <c r="G35" s="70">
        <f>E35*5</f>
        <v>10</v>
      </c>
      <c r="H35" s="70" t="s">
        <v>13</v>
      </c>
      <c r="I35" s="27">
        <f>(F35*4)+(G35*9)</f>
        <v>146</v>
      </c>
    </row>
    <row r="36" spans="1:9" ht="32.4">
      <c r="A36" s="116"/>
      <c r="B36" s="22" t="s">
        <v>560</v>
      </c>
      <c r="C36" s="23" t="s">
        <v>561</v>
      </c>
      <c r="D36" s="79" t="s">
        <v>450</v>
      </c>
      <c r="E36" s="80">
        <v>2.5</v>
      </c>
      <c r="F36" s="70">
        <f>E36*1</f>
        <v>2.5</v>
      </c>
      <c r="G36" s="70" t="s">
        <v>47</v>
      </c>
      <c r="H36" s="70">
        <f>E36*5</f>
        <v>12.5</v>
      </c>
      <c r="I36" s="29">
        <f>((F36+H36)*4+6*E36)</f>
        <v>75</v>
      </c>
    </row>
    <row r="37" spans="1:9" ht="16.2">
      <c r="A37" s="116"/>
      <c r="B37" s="22" t="s">
        <v>67</v>
      </c>
      <c r="C37" s="23" t="s">
        <v>782</v>
      </c>
      <c r="D37" s="79" t="s">
        <v>16</v>
      </c>
      <c r="E37" s="80">
        <v>1</v>
      </c>
      <c r="F37" s="70" t="s">
        <v>47</v>
      </c>
      <c r="G37" s="70" t="s">
        <v>47</v>
      </c>
      <c r="H37" s="70">
        <f>E37*15</f>
        <v>15</v>
      </c>
      <c r="I37" s="29">
        <f>H37*4</f>
        <v>60</v>
      </c>
    </row>
    <row r="38" spans="1:9" ht="31.5" customHeight="1">
      <c r="A38" s="121" t="s">
        <v>494</v>
      </c>
      <c r="B38" s="22" t="s">
        <v>371</v>
      </c>
      <c r="C38" s="23" t="s">
        <v>562</v>
      </c>
      <c r="D38" s="79" t="s">
        <v>27</v>
      </c>
      <c r="E38" s="80">
        <v>2.8</v>
      </c>
      <c r="F38" s="70" t="s">
        <v>47</v>
      </c>
      <c r="G38" s="70">
        <f>E38*5</f>
        <v>14</v>
      </c>
      <c r="H38" s="70" t="s">
        <v>13</v>
      </c>
      <c r="I38" s="29">
        <f>G38*9</f>
        <v>126</v>
      </c>
    </row>
    <row r="39" spans="1:9" ht="35.25" customHeight="1" thickBot="1">
      <c r="A39" s="121"/>
      <c r="B39" s="22" t="s">
        <v>376</v>
      </c>
      <c r="C39" s="23" t="s">
        <v>563</v>
      </c>
      <c r="D39" s="79" t="s">
        <v>28</v>
      </c>
      <c r="E39" s="82"/>
      <c r="F39" s="33">
        <f>F34+F35+F36</f>
        <v>26.5</v>
      </c>
      <c r="G39" s="34">
        <f>G35+G38</f>
        <v>24</v>
      </c>
      <c r="H39" s="34">
        <f>H34+H36+H37</f>
        <v>102.5</v>
      </c>
      <c r="I39" s="35">
        <f>I34+I35+I36+I37+I38</f>
        <v>747</v>
      </c>
    </row>
    <row r="40" spans="1:9" ht="16.5" customHeight="1">
      <c r="A40" s="121"/>
      <c r="B40" s="22" t="s">
        <v>212</v>
      </c>
      <c r="C40" s="23" t="s">
        <v>564</v>
      </c>
      <c r="D40" s="79"/>
      <c r="E40" s="80"/>
      <c r="F40" s="83"/>
      <c r="G40" s="83"/>
      <c r="H40" s="83"/>
      <c r="I40" s="84"/>
    </row>
    <row r="41" spans="1:9" ht="16.2">
      <c r="A41" s="121"/>
      <c r="B41" s="22" t="s">
        <v>565</v>
      </c>
      <c r="C41" s="23" t="s">
        <v>566</v>
      </c>
      <c r="D41" s="85"/>
      <c r="E41" s="85"/>
      <c r="F41" s="85"/>
      <c r="G41" s="85"/>
      <c r="H41" s="85"/>
      <c r="I41" s="86"/>
    </row>
    <row r="42" spans="1:9" ht="21.75" customHeight="1" thickBot="1">
      <c r="A42" s="122"/>
      <c r="B42" s="89" t="s">
        <v>567</v>
      </c>
      <c r="C42" s="90" t="s">
        <v>568</v>
      </c>
      <c r="D42" s="87"/>
      <c r="E42" s="87"/>
      <c r="F42" s="87"/>
      <c r="G42" s="87"/>
      <c r="H42" s="87"/>
      <c r="I42" s="88"/>
    </row>
    <row r="43" spans="1:9" ht="16.5" customHeight="1">
      <c r="A43" s="75" t="s">
        <v>2</v>
      </c>
      <c r="B43" s="76" t="s">
        <v>3</v>
      </c>
      <c r="C43" s="76" t="s">
        <v>4</v>
      </c>
      <c r="D43" s="77" t="s">
        <v>19</v>
      </c>
      <c r="E43" s="77" t="s">
        <v>6</v>
      </c>
      <c r="F43" s="77" t="s">
        <v>21</v>
      </c>
      <c r="G43" s="77" t="s">
        <v>35</v>
      </c>
      <c r="H43" s="77" t="s">
        <v>23</v>
      </c>
      <c r="I43" s="78" t="s">
        <v>10</v>
      </c>
    </row>
    <row r="44" spans="1:9" ht="16.2">
      <c r="A44" s="115">
        <f>A34+1</f>
        <v>42622</v>
      </c>
      <c r="B44" s="22" t="s">
        <v>116</v>
      </c>
      <c r="C44" s="23" t="s">
        <v>783</v>
      </c>
      <c r="D44" s="79" t="s">
        <v>12</v>
      </c>
      <c r="E44" s="80">
        <v>5.2</v>
      </c>
      <c r="F44" s="20">
        <f>E44*2</f>
        <v>10.4</v>
      </c>
      <c r="G44" s="20" t="s">
        <v>47</v>
      </c>
      <c r="H44" s="20">
        <f>E44*15</f>
        <v>78</v>
      </c>
      <c r="I44" s="21">
        <f>((F44+H44)*4)</f>
        <v>353.6</v>
      </c>
    </row>
    <row r="45" spans="1:9" ht="16.2">
      <c r="A45" s="116"/>
      <c r="B45" s="22" t="s">
        <v>357</v>
      </c>
      <c r="C45" s="23" t="s">
        <v>569</v>
      </c>
      <c r="D45" s="79" t="s">
        <v>14</v>
      </c>
      <c r="E45" s="80">
        <v>3</v>
      </c>
      <c r="F45" s="81">
        <f>E45*7</f>
        <v>21</v>
      </c>
      <c r="G45" s="70">
        <f>E45*5</f>
        <v>15</v>
      </c>
      <c r="H45" s="70" t="s">
        <v>13</v>
      </c>
      <c r="I45" s="27">
        <f>(F45*4)+(G45*9)</f>
        <v>219</v>
      </c>
    </row>
    <row r="46" spans="1:9" ht="16.2">
      <c r="A46" s="116"/>
      <c r="B46" s="22" t="s">
        <v>361</v>
      </c>
      <c r="C46" s="23" t="s">
        <v>570</v>
      </c>
      <c r="D46" s="79" t="s">
        <v>450</v>
      </c>
      <c r="E46" s="80">
        <v>2.2999999999999998</v>
      </c>
      <c r="F46" s="70">
        <f>E46*1</f>
        <v>2.2999999999999998</v>
      </c>
      <c r="G46" s="70" t="s">
        <v>47</v>
      </c>
      <c r="H46" s="70">
        <f>E46*5</f>
        <v>11.5</v>
      </c>
      <c r="I46" s="29">
        <f>((F46+H46)*4+6*E46)</f>
        <v>69</v>
      </c>
    </row>
    <row r="47" spans="1:9" ht="16.2">
      <c r="A47" s="116"/>
      <c r="B47" s="22" t="s">
        <v>571</v>
      </c>
      <c r="C47" s="23" t="s">
        <v>572</v>
      </c>
      <c r="D47" s="79" t="s">
        <v>16</v>
      </c>
      <c r="E47" s="80"/>
      <c r="F47" s="70" t="s">
        <v>47</v>
      </c>
      <c r="G47" s="70" t="s">
        <v>47</v>
      </c>
      <c r="H47" s="70">
        <f>E47*15</f>
        <v>0</v>
      </c>
      <c r="I47" s="29">
        <f>H47*4</f>
        <v>0</v>
      </c>
    </row>
    <row r="48" spans="1:9" ht="16.2">
      <c r="A48" s="121" t="s">
        <v>504</v>
      </c>
      <c r="B48" s="22" t="s">
        <v>573</v>
      </c>
      <c r="C48" s="23" t="s">
        <v>574</v>
      </c>
      <c r="D48" s="79" t="s">
        <v>27</v>
      </c>
      <c r="E48" s="80">
        <v>2.8</v>
      </c>
      <c r="F48" s="70" t="s">
        <v>47</v>
      </c>
      <c r="G48" s="70">
        <f>E48*5</f>
        <v>14</v>
      </c>
      <c r="H48" s="70" t="s">
        <v>13</v>
      </c>
      <c r="I48" s="29">
        <f>G48*9</f>
        <v>126</v>
      </c>
    </row>
    <row r="49" spans="1:9" ht="33" thickBot="1">
      <c r="A49" s="121"/>
      <c r="B49" s="22" t="s">
        <v>78</v>
      </c>
      <c r="C49" s="23" t="s">
        <v>575</v>
      </c>
      <c r="D49" s="79" t="s">
        <v>28</v>
      </c>
      <c r="E49" s="82"/>
      <c r="F49" s="33">
        <f>F44+F45+F46</f>
        <v>33.699999999999996</v>
      </c>
      <c r="G49" s="34">
        <f>G45+G48</f>
        <v>29</v>
      </c>
      <c r="H49" s="34">
        <f>H44+H46+H47</f>
        <v>89.5</v>
      </c>
      <c r="I49" s="35">
        <f>I44+I45+I46+I47+I48</f>
        <v>767.6</v>
      </c>
    </row>
    <row r="50" spans="1:9" ht="31.5" customHeight="1">
      <c r="A50" s="121"/>
      <c r="B50" s="22" t="s">
        <v>75</v>
      </c>
      <c r="C50" s="23" t="s">
        <v>576</v>
      </c>
      <c r="D50" s="79"/>
      <c r="E50" s="80"/>
      <c r="F50" s="83"/>
      <c r="G50" s="83"/>
      <c r="H50" s="83"/>
      <c r="I50" s="84"/>
    </row>
    <row r="51" spans="1:9" ht="16.2">
      <c r="A51" s="121"/>
      <c r="B51" s="22" t="s">
        <v>127</v>
      </c>
      <c r="C51" s="23" t="s">
        <v>577</v>
      </c>
      <c r="D51" s="85"/>
      <c r="E51" s="85"/>
      <c r="F51" s="85"/>
      <c r="G51" s="85"/>
      <c r="H51" s="85"/>
      <c r="I51" s="86"/>
    </row>
    <row r="52" spans="1:9" ht="15.75" customHeight="1" thickBot="1">
      <c r="A52" s="122"/>
      <c r="B52" s="22"/>
      <c r="C52" s="23"/>
      <c r="D52" s="87"/>
      <c r="E52" s="87"/>
      <c r="F52" s="87"/>
      <c r="G52" s="87"/>
      <c r="H52" s="87"/>
      <c r="I52" s="88"/>
    </row>
    <row r="53" spans="1:9" ht="14.4" thickBot="1">
      <c r="A53" s="75" t="s">
        <v>2</v>
      </c>
      <c r="B53" s="76" t="s">
        <v>3</v>
      </c>
      <c r="C53" s="76" t="s">
        <v>4</v>
      </c>
      <c r="D53" s="77" t="s">
        <v>19</v>
      </c>
      <c r="E53" s="77" t="s">
        <v>6</v>
      </c>
      <c r="F53" s="77" t="s">
        <v>21</v>
      </c>
      <c r="G53" s="77" t="s">
        <v>35</v>
      </c>
      <c r="H53" s="77" t="s">
        <v>23</v>
      </c>
      <c r="I53" s="78" t="s">
        <v>10</v>
      </c>
    </row>
    <row r="54" spans="1:9" ht="16.2">
      <c r="A54" s="123">
        <v>42623</v>
      </c>
      <c r="B54" s="22" t="s">
        <v>58</v>
      </c>
      <c r="C54" s="23" t="s">
        <v>784</v>
      </c>
      <c r="D54" s="79" t="s">
        <v>12</v>
      </c>
      <c r="E54" s="80">
        <v>5.3</v>
      </c>
      <c r="F54" s="20">
        <f>E54*2</f>
        <v>10.6</v>
      </c>
      <c r="G54" s="20" t="s">
        <v>47</v>
      </c>
      <c r="H54" s="20">
        <f>E54*15</f>
        <v>79.5</v>
      </c>
      <c r="I54" s="21">
        <f>((F54+H54)*4)</f>
        <v>360.4</v>
      </c>
    </row>
    <row r="55" spans="1:9" ht="32.4">
      <c r="A55" s="116"/>
      <c r="B55" s="22" t="s">
        <v>578</v>
      </c>
      <c r="C55" s="23" t="s">
        <v>579</v>
      </c>
      <c r="D55" s="79" t="s">
        <v>14</v>
      </c>
      <c r="E55" s="80">
        <v>2.5</v>
      </c>
      <c r="F55" s="81">
        <f>E55*7</f>
        <v>17.5</v>
      </c>
      <c r="G55" s="70">
        <f>E55*5</f>
        <v>12.5</v>
      </c>
      <c r="H55" s="70" t="s">
        <v>13</v>
      </c>
      <c r="I55" s="27">
        <f>(F55*4)+(G55*9)</f>
        <v>182.5</v>
      </c>
    </row>
    <row r="56" spans="1:9" ht="16.2">
      <c r="A56" s="116"/>
      <c r="B56" s="22" t="s">
        <v>580</v>
      </c>
      <c r="C56" s="23" t="s">
        <v>581</v>
      </c>
      <c r="D56" s="79" t="s">
        <v>450</v>
      </c>
      <c r="E56" s="80">
        <v>2.8</v>
      </c>
      <c r="F56" s="70">
        <f>E56*1</f>
        <v>2.8</v>
      </c>
      <c r="G56" s="70" t="s">
        <v>47</v>
      </c>
      <c r="H56" s="70">
        <f>E56*5</f>
        <v>14</v>
      </c>
      <c r="I56" s="29">
        <f>((F56+H56)*4+6*E56)</f>
        <v>84</v>
      </c>
    </row>
    <row r="57" spans="1:9" ht="16.2">
      <c r="A57" s="116"/>
      <c r="B57" s="22" t="s">
        <v>582</v>
      </c>
      <c r="C57" s="23" t="s">
        <v>583</v>
      </c>
      <c r="D57" s="79" t="s">
        <v>16</v>
      </c>
      <c r="E57" s="80">
        <v>0.1</v>
      </c>
      <c r="F57" s="70" t="s">
        <v>47</v>
      </c>
      <c r="G57" s="70" t="s">
        <v>47</v>
      </c>
      <c r="H57" s="70">
        <f>E57*15</f>
        <v>1.5</v>
      </c>
      <c r="I57" s="29">
        <f>H57*4</f>
        <v>6</v>
      </c>
    </row>
    <row r="58" spans="1:9" ht="32.4">
      <c r="A58" s="121" t="s">
        <v>584</v>
      </c>
      <c r="B58" s="22" t="s">
        <v>585</v>
      </c>
      <c r="C58" s="23" t="s">
        <v>586</v>
      </c>
      <c r="D58" s="79" t="s">
        <v>27</v>
      </c>
      <c r="E58" s="80">
        <v>2.7</v>
      </c>
      <c r="F58" s="70" t="s">
        <v>47</v>
      </c>
      <c r="G58" s="70">
        <f>E58*5</f>
        <v>13.5</v>
      </c>
      <c r="H58" s="70" t="s">
        <v>13</v>
      </c>
      <c r="I58" s="29">
        <f>G58*9</f>
        <v>121.5</v>
      </c>
    </row>
    <row r="59" spans="1:9" ht="33" thickBot="1">
      <c r="A59" s="121"/>
      <c r="B59" s="22" t="s">
        <v>76</v>
      </c>
      <c r="C59" s="23" t="s">
        <v>587</v>
      </c>
      <c r="D59" s="79" t="s">
        <v>28</v>
      </c>
      <c r="E59" s="82"/>
      <c r="F59" s="33">
        <f>F54+F55+F56</f>
        <v>30.900000000000002</v>
      </c>
      <c r="G59" s="34">
        <f>G55+G58</f>
        <v>26</v>
      </c>
      <c r="H59" s="34">
        <f>H54+H56+H57</f>
        <v>95</v>
      </c>
      <c r="I59" s="35">
        <f>I54+I55+I56+I57+I58</f>
        <v>754.4</v>
      </c>
    </row>
    <row r="60" spans="1:9" ht="33" thickBot="1">
      <c r="A60" s="121"/>
      <c r="B60" s="22" t="s">
        <v>199</v>
      </c>
      <c r="C60" s="23" t="s">
        <v>588</v>
      </c>
      <c r="D60" s="79"/>
      <c r="E60" s="82"/>
      <c r="F60" s="33"/>
      <c r="G60" s="34"/>
      <c r="H60" s="34"/>
      <c r="I60" s="35"/>
    </row>
    <row r="61" spans="1:9" ht="16.2">
      <c r="A61" s="121"/>
      <c r="B61" s="22" t="s">
        <v>201</v>
      </c>
      <c r="C61" s="23" t="s">
        <v>589</v>
      </c>
      <c r="D61" s="85"/>
      <c r="E61" s="85"/>
      <c r="F61" s="85"/>
      <c r="G61" s="85"/>
      <c r="H61" s="85"/>
      <c r="I61" s="86"/>
    </row>
    <row r="62" spans="1:9" ht="16.8" thickBot="1">
      <c r="A62" s="122"/>
      <c r="B62" s="22"/>
      <c r="C62" s="23"/>
      <c r="D62" s="87"/>
      <c r="E62" s="87"/>
      <c r="F62" s="87"/>
      <c r="G62" s="87"/>
      <c r="H62" s="87"/>
      <c r="I62" s="88"/>
    </row>
  </sheetData>
  <mergeCells count="15">
    <mergeCell ref="A48:A52"/>
    <mergeCell ref="A54:A57"/>
    <mergeCell ref="A58:A62"/>
    <mergeCell ref="A18:A22"/>
    <mergeCell ref="A24:A27"/>
    <mergeCell ref="A28:A32"/>
    <mergeCell ref="A34:A37"/>
    <mergeCell ref="A38:A42"/>
    <mergeCell ref="A44:A47"/>
    <mergeCell ref="A14:A17"/>
    <mergeCell ref="A1:C2"/>
    <mergeCell ref="D1:I1"/>
    <mergeCell ref="D2:I2"/>
    <mergeCell ref="A4:A7"/>
    <mergeCell ref="A8:A12"/>
  </mergeCells>
  <phoneticPr fontId="1" type="noConversion"/>
  <printOptions horizontalCentered="1"/>
  <pageMargins left="0.31496062992125984" right="0.31496062992125984" top="0.15748031496062992" bottom="0.15748031496062992" header="0.31496062992125984" footer="0.31496062992125984"/>
  <pageSetup paperSize="9" scale="9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10</vt:i4>
      </vt:variant>
    </vt:vector>
  </HeadingPairs>
  <TitlesOfParts>
    <vt:vector size="22" baseType="lpstr">
      <vt:lpstr>9月菜單(葷)</vt:lpstr>
      <vt:lpstr>9月素食菜單</vt:lpstr>
      <vt:lpstr>0829-0902</vt:lpstr>
      <vt:lpstr>0905-0910</vt:lpstr>
      <vt:lpstr>0912-0914</vt:lpstr>
      <vt:lpstr>0919-0923</vt:lpstr>
      <vt:lpstr>0926-0930</vt:lpstr>
      <vt:lpstr>素0829-0902</vt:lpstr>
      <vt:lpstr>素0905-0910</vt:lpstr>
      <vt:lpstr>素0912-0914</vt:lpstr>
      <vt:lpstr>素0919-0923</vt:lpstr>
      <vt:lpstr>素0926-0930</vt:lpstr>
      <vt:lpstr>'0829-0902'!Print_Area</vt:lpstr>
      <vt:lpstr>'0905-0910'!Print_Area</vt:lpstr>
      <vt:lpstr>'0912-0914'!Print_Area</vt:lpstr>
      <vt:lpstr>'0919-0923'!Print_Area</vt:lpstr>
      <vt:lpstr>'0926-0930'!Print_Area</vt:lpstr>
      <vt:lpstr>'素0829-0902'!Print_Area</vt:lpstr>
      <vt:lpstr>'素0905-0910'!Print_Area</vt:lpstr>
      <vt:lpstr>'素0912-0914'!Print_Area</vt:lpstr>
      <vt:lpstr>'素0919-0923'!Print_Area</vt:lpstr>
      <vt:lpstr>'素0926-0930'!Print_Area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SQFF</dc:creator>
  <cp:lastModifiedBy>user01</cp:lastModifiedBy>
  <cp:lastPrinted>2016-02-24T08:43:34Z</cp:lastPrinted>
  <dcterms:created xsi:type="dcterms:W3CDTF">2014-07-15T00:01:13Z</dcterms:created>
  <dcterms:modified xsi:type="dcterms:W3CDTF">2016-08-28T06:21:11Z</dcterms:modified>
</cp:coreProperties>
</file>