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我的雲端硬碟\3年級\行政\班級行政\"/>
    </mc:Choice>
  </mc:AlternateContent>
  <bookViews>
    <workbookView xWindow="480" yWindow="90" windowWidth="17235" windowHeight="8730"/>
  </bookViews>
  <sheets>
    <sheet name="總覽" sheetId="1" r:id="rId1"/>
    <sheet name="明細" sheetId="2" r:id="rId2"/>
    <sheet name="工作表1" sheetId="3" r:id="rId3"/>
  </sheets>
  <calcPr calcId="162913"/>
</workbook>
</file>

<file path=xl/calcChain.xml><?xml version="1.0" encoding="utf-8"?>
<calcChain xmlns="http://schemas.openxmlformats.org/spreadsheetml/2006/main">
  <c r="B12" i="1" l="1"/>
  <c r="N51" i="1"/>
  <c r="N50" i="1"/>
  <c r="N49" i="1"/>
  <c r="N48" i="1"/>
  <c r="N47" i="1"/>
  <c r="N52" i="1"/>
  <c r="N45" i="1"/>
  <c r="N43" i="1"/>
  <c r="N41" i="1"/>
  <c r="N39" i="1"/>
  <c r="N38" i="1"/>
  <c r="N36" i="1"/>
  <c r="N34" i="1"/>
  <c r="F28" i="2"/>
  <c r="N29" i="1"/>
  <c r="L13" i="1" l="1"/>
  <c r="N13" i="1" s="1"/>
  <c r="L12" i="1"/>
  <c r="N12" i="1" s="1"/>
  <c r="L11" i="1"/>
  <c r="N11" i="1" s="1"/>
  <c r="L10" i="1"/>
  <c r="N10" i="1" s="1"/>
  <c r="N27" i="1"/>
  <c r="N25" i="1"/>
  <c r="N23" i="1"/>
  <c r="N22" i="1"/>
  <c r="N20" i="1"/>
  <c r="N18" i="1"/>
  <c r="N16" i="1"/>
  <c r="N15" i="1"/>
  <c r="N8" i="1"/>
  <c r="N7" i="1"/>
  <c r="N6" i="1"/>
  <c r="N5" i="1"/>
  <c r="N4" i="1"/>
  <c r="N3" i="1"/>
  <c r="F26" i="2"/>
  <c r="F24" i="2"/>
  <c r="F19" i="2"/>
  <c r="F21" i="2"/>
  <c r="F22" i="2"/>
  <c r="F17" i="2"/>
  <c r="F15" i="2"/>
  <c r="F14" i="2"/>
  <c r="F9" i="2"/>
  <c r="F10" i="2"/>
  <c r="F11" i="2"/>
  <c r="F12" i="2"/>
  <c r="F7" i="2"/>
  <c r="F6" i="2"/>
  <c r="F5" i="2"/>
  <c r="F4" i="2"/>
  <c r="F3" i="2"/>
  <c r="N53" i="1" l="1"/>
  <c r="C12" i="1" s="1"/>
  <c r="D12" i="1"/>
  <c r="F2" i="2"/>
</calcChain>
</file>

<file path=xl/sharedStrings.xml><?xml version="1.0" encoding="utf-8"?>
<sst xmlns="http://schemas.openxmlformats.org/spreadsheetml/2006/main" count="114" uniqueCount="76">
  <si>
    <t>收入</t>
    <phoneticPr fontId="1" type="noConversion"/>
  </si>
  <si>
    <t>支出</t>
    <phoneticPr fontId="1" type="noConversion"/>
  </si>
  <si>
    <t>餘額</t>
    <phoneticPr fontId="1" type="noConversion"/>
  </si>
  <si>
    <t>日期</t>
    <phoneticPr fontId="1" type="noConversion"/>
  </si>
  <si>
    <t>單號</t>
    <phoneticPr fontId="1" type="noConversion"/>
  </si>
  <si>
    <t>本學期班費結餘</t>
    <phoneticPr fontId="1" type="noConversion"/>
  </si>
  <si>
    <t>001</t>
    <phoneticPr fontId="1" type="noConversion"/>
  </si>
  <si>
    <t>單號</t>
    <phoneticPr fontId="1" type="noConversion"/>
  </si>
  <si>
    <t>日期</t>
    <phoneticPr fontId="1" type="noConversion"/>
  </si>
  <si>
    <t>明細</t>
    <phoneticPr fontId="1" type="noConversion"/>
  </si>
  <si>
    <t>單價</t>
    <phoneticPr fontId="1" type="noConversion"/>
  </si>
  <si>
    <t>數量</t>
    <phoneticPr fontId="1" type="noConversion"/>
  </si>
  <si>
    <t>金額</t>
    <phoneticPr fontId="1" type="noConversion"/>
  </si>
  <si>
    <t>本學期班費--收入</t>
    <phoneticPr fontId="1" type="noConversion"/>
  </si>
  <si>
    <t>本學期班費--結餘</t>
    <phoneticPr fontId="1" type="noConversion"/>
  </si>
  <si>
    <t>本學期--支出</t>
  </si>
  <si>
    <t>收入項目</t>
    <phoneticPr fontId="1" type="noConversion"/>
  </si>
  <si>
    <t>11孔20入資料夾(軟皮)黃</t>
    <phoneticPr fontId="1" type="noConversion"/>
  </si>
  <si>
    <t>11孔20入資料夾(軟皮)綠</t>
    <phoneticPr fontId="1" type="noConversion"/>
  </si>
  <si>
    <t>圖畫紙4開</t>
    <phoneticPr fontId="1" type="noConversion"/>
  </si>
  <si>
    <t>圖畫紙8開</t>
    <phoneticPr fontId="1" type="noConversion"/>
  </si>
  <si>
    <t>書面紙</t>
    <phoneticPr fontId="1" type="noConversion"/>
  </si>
  <si>
    <t>巧拼地毯32*32</t>
    <phoneticPr fontId="1" type="noConversion"/>
  </si>
  <si>
    <t>白板筆補充包</t>
  </si>
  <si>
    <t>迴紋針-大</t>
    <phoneticPr fontId="1" type="noConversion"/>
  </si>
  <si>
    <t>迴紋針-小</t>
    <phoneticPr fontId="1" type="noConversion"/>
  </si>
  <si>
    <t>信封</t>
    <phoneticPr fontId="1" type="noConversion"/>
  </si>
  <si>
    <t>002</t>
    <phoneticPr fontId="1" type="noConversion"/>
  </si>
  <si>
    <t>閣林文化</t>
    <phoneticPr fontId="1" type="noConversion"/>
  </si>
  <si>
    <t>003-1</t>
    <phoneticPr fontId="1" type="noConversion"/>
  </si>
  <si>
    <t>003-2</t>
    <phoneticPr fontId="1" type="noConversion"/>
  </si>
  <si>
    <t>國語日報一年+蝙蝠巴特冒險記</t>
    <phoneticPr fontId="1" type="noConversion"/>
  </si>
  <si>
    <t>004</t>
    <phoneticPr fontId="1" type="noConversion"/>
  </si>
  <si>
    <t>005</t>
    <phoneticPr fontId="1" type="noConversion"/>
  </si>
  <si>
    <t>100版生命教育人己進階學生版</t>
    <phoneticPr fontId="1" type="noConversion"/>
  </si>
  <si>
    <t>006</t>
    <phoneticPr fontId="1" type="noConversion"/>
  </si>
  <si>
    <t>稿紙-10* 2-</t>
    <phoneticPr fontId="1" type="noConversion"/>
  </si>
  <si>
    <t>稿紙-10* 5-</t>
    <phoneticPr fontId="1" type="noConversion"/>
  </si>
  <si>
    <t>國語隨堂練習</t>
    <phoneticPr fontId="1" type="noConversion"/>
  </si>
  <si>
    <t>007</t>
    <phoneticPr fontId="1" type="noConversion"/>
  </si>
  <si>
    <t>日記式連絡簿</t>
    <phoneticPr fontId="1" type="noConversion"/>
  </si>
  <si>
    <t>008</t>
    <phoneticPr fontId="1" type="noConversion"/>
  </si>
  <si>
    <t>影印--625張</t>
    <phoneticPr fontId="1" type="noConversion"/>
  </si>
  <si>
    <t>班費1000*23人</t>
    <phoneticPr fontId="1" type="noConversion"/>
  </si>
  <si>
    <t>總務媽媽收12人
老師收8人共20人</t>
    <phoneticPr fontId="1" type="noConversion"/>
  </si>
  <si>
    <t>009</t>
    <phoneticPr fontId="1" type="noConversion"/>
  </si>
  <si>
    <t>讀報筆記本-16K逗趣筆記方格社會</t>
    <phoneticPr fontId="1" type="noConversion"/>
  </si>
  <si>
    <t>讀報筆記本-16K逗趣筆記方格朕寫</t>
    <phoneticPr fontId="1" type="noConversion"/>
  </si>
  <si>
    <t>讀報筆記本-16K逗趣筆記方格吾寫</t>
    <phoneticPr fontId="1" type="noConversion"/>
  </si>
  <si>
    <t>讀報筆記本-16K逗趣筆記方格字歪</t>
    <phoneticPr fontId="1" type="noConversion"/>
  </si>
  <si>
    <t>010</t>
    <phoneticPr fontId="1" type="noConversion"/>
  </si>
  <si>
    <t>三數作本</t>
    <phoneticPr fontId="1" type="noConversion"/>
  </si>
  <si>
    <t>一組三本一共21本</t>
    <phoneticPr fontId="1" type="noConversion"/>
  </si>
  <si>
    <t>011</t>
    <phoneticPr fontId="1" type="noConversion"/>
  </si>
  <si>
    <t>012</t>
    <phoneticPr fontId="1" type="noConversion"/>
  </si>
  <si>
    <t>白板筆補充包(28元*8支)*9折優惠</t>
    <phoneticPr fontId="1" type="noConversion"/>
  </si>
  <si>
    <t>可水洗白板擦(100元/包)*9折優惠</t>
    <phoneticPr fontId="1" type="noConversion"/>
  </si>
  <si>
    <t>013</t>
    <phoneticPr fontId="1" type="noConversion"/>
  </si>
  <si>
    <t>黑卡紙</t>
    <phoneticPr fontId="1" type="noConversion"/>
  </si>
  <si>
    <t>014</t>
    <phoneticPr fontId="1" type="noConversion"/>
  </si>
  <si>
    <t>300字稿紙</t>
    <phoneticPr fontId="1" type="noConversion"/>
  </si>
  <si>
    <t>015</t>
    <phoneticPr fontId="1" type="noConversion"/>
  </si>
  <si>
    <t>影印卡加值</t>
    <phoneticPr fontId="1" type="noConversion"/>
  </si>
  <si>
    <t>016</t>
    <phoneticPr fontId="1" type="noConversion"/>
  </si>
  <si>
    <t>017</t>
    <phoneticPr fontId="1" type="noConversion"/>
  </si>
  <si>
    <t>校外教學遊覽車</t>
    <phoneticPr fontId="1" type="noConversion"/>
  </si>
  <si>
    <t>一組三本49元
共7組 21本</t>
    <phoneticPr fontId="1" type="noConversion"/>
  </si>
  <si>
    <t>數學圖型美勞材料-毛根4包(10元*4包)*9折優惠</t>
    <phoneticPr fontId="1" type="noConversion"/>
  </si>
  <si>
    <t>數學圖型美勞材料-亮片4包(10元*4包)*9折優惠</t>
    <phoneticPr fontId="1" type="noConversion"/>
  </si>
  <si>
    <t>數學圖型美勞材料-保麗龍(50元*1組)*9折優惠</t>
    <phoneticPr fontId="1" type="noConversion"/>
  </si>
  <si>
    <t>數學圖型美勞材料-膠(30元*1組)*9折優惠</t>
    <phoneticPr fontId="1" type="noConversion"/>
  </si>
  <si>
    <t>聖誕樹的深綠色書面紙</t>
    <phoneticPr fontId="1" type="noConversion"/>
  </si>
  <si>
    <t>書香下午茶(鮮奶-瑞穗全脂鮮奶1858ml)</t>
    <phoneticPr fontId="1" type="noConversion"/>
  </si>
  <si>
    <t>1/13書香下午茶用的，茶葉跟糖是老師自備，但鮮奶是用班費買的。</t>
    <phoneticPr fontId="1" type="noConversion"/>
  </si>
  <si>
    <t>野餐當天的營養午餐退費</t>
    <phoneticPr fontId="1" type="noConversion"/>
  </si>
  <si>
    <t>單據上無註明繳費日期因此以填單日登錄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</si>
</sst>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"/>
    <numFmt numFmtId="177" formatCode="0_);[Red]\(0\)"/>
    <numFmt numFmtId="178" formatCode="0_ 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002060"/>
      <name val="新細明體"/>
      <family val="1"/>
      <charset val="136"/>
      <scheme val="minor"/>
    </font>
    <font>
      <b/>
      <sz val="12"/>
      <color rgb="FF00B050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176" fontId="0" fillId="0" borderId="0" xfId="0" applyNumberFormat="1">
      <alignment vertical="center"/>
    </xf>
    <xf numFmtId="0" fontId="0" fillId="3" borderId="0" xfId="0" applyFill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49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49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1" xfId="0" applyFont="1" applyFill="1" applyBorder="1">
      <alignment vertical="center"/>
    </xf>
    <xf numFmtId="177" fontId="0" fillId="4" borderId="1" xfId="0" applyNumberFormat="1" applyFill="1" applyBorder="1">
      <alignment vertical="center"/>
    </xf>
    <xf numFmtId="177" fontId="0" fillId="4" borderId="2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177" fontId="0" fillId="0" borderId="0" xfId="0" applyNumberFormat="1" applyBorder="1">
      <alignment vertical="center"/>
    </xf>
    <xf numFmtId="177" fontId="3" fillId="0" borderId="1" xfId="0" applyNumberFormat="1" applyFont="1" applyBorder="1">
      <alignment vertical="center"/>
    </xf>
    <xf numFmtId="177" fontId="8" fillId="2" borderId="1" xfId="0" applyNumberFormat="1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5" borderId="1" xfId="0" applyFill="1" applyBorder="1">
      <alignment vertical="center"/>
    </xf>
    <xf numFmtId="178" fontId="0" fillId="4" borderId="1" xfId="0" applyNumberFormat="1" applyFill="1" applyBorder="1">
      <alignment vertical="center"/>
    </xf>
    <xf numFmtId="49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9" fillId="0" borderId="0" xfId="0" applyNumberFormat="1" applyFont="1">
      <alignment vertical="center"/>
    </xf>
    <xf numFmtId="176" fontId="0" fillId="4" borderId="4" xfId="0" applyNumberFormat="1" applyFill="1" applyBorder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4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381000</xdr:colOff>
      <xdr:row>3</xdr:row>
      <xdr:rowOff>76200</xdr:rowOff>
    </xdr:from>
    <xdr:to>
      <xdr:col>27</xdr:col>
      <xdr:colOff>247650</xdr:colOff>
      <xdr:row>20</xdr:row>
      <xdr:rowOff>171450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9725" y="704850"/>
          <a:ext cx="9286875" cy="466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workbookViewId="0">
      <selection activeCell="B9" sqref="B9:D12"/>
    </sheetView>
  </sheetViews>
  <sheetFormatPr defaultRowHeight="16.5"/>
  <cols>
    <col min="1" max="1" width="2.875" customWidth="1"/>
    <col min="2" max="2" width="11.75" customWidth="1"/>
    <col min="3" max="3" width="11.5" customWidth="1"/>
    <col min="4" max="4" width="11.875" customWidth="1"/>
    <col min="5" max="5" width="8.875" customWidth="1"/>
    <col min="6" max="6" width="7.5" customWidth="1"/>
    <col min="7" max="7" width="10.375" customWidth="1"/>
    <col min="8" max="8" width="1.5" customWidth="1"/>
    <col min="9" max="9" width="20.75" style="2" customWidth="1"/>
    <col min="10" max="10" width="9.5" bestFit="1" customWidth="1"/>
    <col min="11" max="11" width="42.625" customWidth="1"/>
    <col min="15" max="15" width="15.625" customWidth="1"/>
  </cols>
  <sheetData>
    <row r="1" spans="2:15">
      <c r="B1" s="19" t="s">
        <v>13</v>
      </c>
      <c r="C1" s="16"/>
      <c r="E1" s="2"/>
      <c r="F1" s="2"/>
      <c r="G1" s="2"/>
      <c r="I1" s="20" t="s">
        <v>15</v>
      </c>
      <c r="J1" s="18"/>
      <c r="K1" s="2"/>
    </row>
    <row r="2" spans="2:15">
      <c r="B2" s="1" t="s">
        <v>3</v>
      </c>
      <c r="C2" s="74" t="s">
        <v>16</v>
      </c>
      <c r="D2" s="74"/>
      <c r="E2" s="11" t="s">
        <v>0</v>
      </c>
      <c r="F2" s="58" t="s">
        <v>44</v>
      </c>
      <c r="G2" s="58"/>
      <c r="I2" s="24" t="s">
        <v>4</v>
      </c>
      <c r="J2" s="8" t="s">
        <v>8</v>
      </c>
      <c r="K2" s="8" t="s">
        <v>9</v>
      </c>
      <c r="L2" s="8" t="s">
        <v>10</v>
      </c>
      <c r="M2" s="8" t="s">
        <v>11</v>
      </c>
      <c r="N2" s="29" t="s">
        <v>12</v>
      </c>
      <c r="O2" s="29"/>
    </row>
    <row r="3" spans="2:15" s="10" customFormat="1" ht="16.5" customHeight="1">
      <c r="B3" s="17">
        <v>42998</v>
      </c>
      <c r="C3" s="74" t="s">
        <v>43</v>
      </c>
      <c r="D3" s="74"/>
      <c r="E3" s="11">
        <v>20000</v>
      </c>
      <c r="F3" s="58"/>
      <c r="G3" s="58"/>
      <c r="I3" s="76" t="s">
        <v>6</v>
      </c>
      <c r="J3" s="75">
        <v>42981</v>
      </c>
      <c r="K3" s="14" t="s">
        <v>17</v>
      </c>
      <c r="L3" s="1">
        <v>28</v>
      </c>
      <c r="M3" s="1">
        <v>20</v>
      </c>
      <c r="N3" s="40">
        <f t="shared" ref="N3:N13" si="0">L3*M3</f>
        <v>560</v>
      </c>
    </row>
    <row r="4" spans="2:15" s="10" customFormat="1" ht="96.75" customHeight="1">
      <c r="B4" s="60">
        <v>43844</v>
      </c>
      <c r="C4" s="64" t="s">
        <v>74</v>
      </c>
      <c r="D4" s="65"/>
      <c r="E4" s="62">
        <v>1200</v>
      </c>
      <c r="F4" s="58"/>
      <c r="G4" s="58"/>
      <c r="I4" s="76"/>
      <c r="J4" s="75"/>
      <c r="K4" s="14" t="s">
        <v>18</v>
      </c>
      <c r="L4" s="1">
        <v>28</v>
      </c>
      <c r="M4" s="1">
        <v>20</v>
      </c>
      <c r="N4" s="40">
        <f t="shared" si="0"/>
        <v>560</v>
      </c>
    </row>
    <row r="5" spans="2:15" s="10" customFormat="1">
      <c r="B5" s="61"/>
      <c r="C5" s="66"/>
      <c r="D5" s="67"/>
      <c r="E5" s="63"/>
      <c r="F5" s="58"/>
      <c r="G5" s="58"/>
      <c r="I5" s="76"/>
      <c r="J5" s="75"/>
      <c r="K5" s="14" t="s">
        <v>19</v>
      </c>
      <c r="L5" s="1">
        <v>2.4</v>
      </c>
      <c r="M5" s="1">
        <v>50</v>
      </c>
      <c r="N5" s="40">
        <f t="shared" si="0"/>
        <v>120</v>
      </c>
    </row>
    <row r="6" spans="2:15" s="10" customFormat="1">
      <c r="B6" s="7"/>
      <c r="C6" s="6"/>
      <c r="I6" s="76"/>
      <c r="J6" s="75"/>
      <c r="K6" s="14" t="s">
        <v>20</v>
      </c>
      <c r="L6" s="1">
        <v>1.2</v>
      </c>
      <c r="M6" s="1">
        <v>50</v>
      </c>
      <c r="N6" s="40">
        <f t="shared" si="0"/>
        <v>60</v>
      </c>
    </row>
    <row r="7" spans="2:15" s="10" customFormat="1">
      <c r="I7" s="76"/>
      <c r="J7" s="75"/>
      <c r="K7" s="28" t="s">
        <v>21</v>
      </c>
      <c r="L7" s="1">
        <v>12</v>
      </c>
      <c r="M7" s="4">
        <v>8</v>
      </c>
      <c r="N7" s="40">
        <f t="shared" si="0"/>
        <v>96</v>
      </c>
    </row>
    <row r="8" spans="2:15" s="10" customFormat="1">
      <c r="I8" s="76"/>
      <c r="J8" s="75"/>
      <c r="K8" s="28" t="s">
        <v>22</v>
      </c>
      <c r="L8" s="1">
        <v>140</v>
      </c>
      <c r="M8" s="4">
        <v>2</v>
      </c>
      <c r="N8" s="40">
        <f t="shared" si="0"/>
        <v>280</v>
      </c>
    </row>
    <row r="9" spans="2:15" s="10" customFormat="1">
      <c r="B9" s="19" t="s">
        <v>14</v>
      </c>
      <c r="C9" s="16"/>
      <c r="I9" s="24"/>
      <c r="J9" s="8"/>
      <c r="K9" s="6"/>
      <c r="L9" s="6"/>
      <c r="M9" s="6"/>
      <c r="N9" s="40"/>
    </row>
    <row r="10" spans="2:15" s="10" customFormat="1">
      <c r="B10" s="73" t="s">
        <v>5</v>
      </c>
      <c r="C10" s="73"/>
      <c r="D10" s="73"/>
      <c r="I10" s="69" t="s">
        <v>27</v>
      </c>
      <c r="J10" s="68">
        <v>42987</v>
      </c>
      <c r="K10" s="37" t="s">
        <v>25</v>
      </c>
      <c r="L10" s="36">
        <f>90-(90*10%)</f>
        <v>81</v>
      </c>
      <c r="M10" s="36">
        <v>1</v>
      </c>
      <c r="N10" s="38">
        <f t="shared" si="0"/>
        <v>81</v>
      </c>
    </row>
    <row r="11" spans="2:15" s="10" customFormat="1">
      <c r="B11" s="11" t="s">
        <v>0</v>
      </c>
      <c r="C11" s="11" t="s">
        <v>1</v>
      </c>
      <c r="D11" s="11" t="s">
        <v>2</v>
      </c>
      <c r="I11" s="69"/>
      <c r="J11" s="68"/>
      <c r="K11" s="37" t="s">
        <v>24</v>
      </c>
      <c r="L11" s="36">
        <f>45-(45*10%)</f>
        <v>40.5</v>
      </c>
      <c r="M11" s="36">
        <v>2</v>
      </c>
      <c r="N11" s="38">
        <f t="shared" si="0"/>
        <v>81</v>
      </c>
    </row>
    <row r="12" spans="2:15" s="10" customFormat="1">
      <c r="B12" s="22">
        <f>E3+E4</f>
        <v>21200</v>
      </c>
      <c r="C12" s="42">
        <f>N53</f>
        <v>14761.800000000001</v>
      </c>
      <c r="D12" s="43">
        <f>B12-C12</f>
        <v>6438.1999999999989</v>
      </c>
      <c r="I12" s="69"/>
      <c r="J12" s="68"/>
      <c r="K12" s="36" t="s">
        <v>23</v>
      </c>
      <c r="L12" s="36">
        <f>28-(28*10%)</f>
        <v>25.2</v>
      </c>
      <c r="M12" s="36">
        <v>6</v>
      </c>
      <c r="N12" s="38">
        <f t="shared" si="0"/>
        <v>151.19999999999999</v>
      </c>
    </row>
    <row r="13" spans="2:15" s="10" customFormat="1">
      <c r="E13"/>
      <c r="F13"/>
      <c r="I13" s="69"/>
      <c r="J13" s="68"/>
      <c r="K13" s="36" t="s">
        <v>26</v>
      </c>
      <c r="L13" s="36">
        <f>20-(20*10%)</f>
        <v>18</v>
      </c>
      <c r="M13" s="36">
        <v>2</v>
      </c>
      <c r="N13" s="38">
        <f t="shared" si="0"/>
        <v>36</v>
      </c>
    </row>
    <row r="14" spans="2:15">
      <c r="E14" s="8"/>
      <c r="G14" s="10"/>
      <c r="I14" s="24"/>
      <c r="J14" s="25"/>
      <c r="K14" s="6"/>
      <c r="L14" s="6"/>
      <c r="M14" s="6"/>
      <c r="N14" s="39"/>
    </row>
    <row r="15" spans="2:15">
      <c r="B15" s="7"/>
      <c r="C15" s="5"/>
      <c r="D15" s="6"/>
      <c r="E15" s="8"/>
      <c r="G15" s="10"/>
      <c r="H15" s="12"/>
      <c r="I15" s="3" t="s">
        <v>29</v>
      </c>
      <c r="J15" s="75">
        <v>43719</v>
      </c>
      <c r="K15" s="4" t="s">
        <v>28</v>
      </c>
      <c r="L15" s="4">
        <v>300</v>
      </c>
      <c r="M15" s="4">
        <v>1</v>
      </c>
      <c r="N15" s="40">
        <f t="shared" ref="N15:N27" si="1">L15*M15</f>
        <v>300</v>
      </c>
    </row>
    <row r="16" spans="2:15" s="10" customFormat="1">
      <c r="I16" s="3" t="s">
        <v>30</v>
      </c>
      <c r="J16" s="75"/>
      <c r="K16" s="4" t="s">
        <v>31</v>
      </c>
      <c r="L16" s="4">
        <v>3600</v>
      </c>
      <c r="M16" s="4">
        <v>1</v>
      </c>
      <c r="N16" s="40">
        <f t="shared" si="1"/>
        <v>3600</v>
      </c>
    </row>
    <row r="17" spans="2:15" s="10" customFormat="1" ht="15.75" customHeight="1">
      <c r="I17" s="8"/>
      <c r="J17" s="8"/>
      <c r="K17" s="6"/>
      <c r="L17" s="6"/>
      <c r="M17" s="6"/>
      <c r="N17" s="41"/>
    </row>
    <row r="18" spans="2:15" s="10" customFormat="1">
      <c r="I18" s="34" t="s">
        <v>32</v>
      </c>
      <c r="J18" s="35">
        <v>43720</v>
      </c>
      <c r="K18" s="36" t="s">
        <v>34</v>
      </c>
      <c r="L18" s="36">
        <v>30</v>
      </c>
      <c r="M18" s="36">
        <v>13</v>
      </c>
      <c r="N18" s="38">
        <f t="shared" si="1"/>
        <v>390</v>
      </c>
    </row>
    <row r="19" spans="2:15" s="10" customFormat="1">
      <c r="I19" s="8"/>
      <c r="J19" s="8"/>
      <c r="K19" s="6"/>
      <c r="L19" s="6"/>
      <c r="M19" s="6"/>
      <c r="N19" s="41"/>
    </row>
    <row r="20" spans="2:15" s="10" customFormat="1">
      <c r="I20" s="3" t="s">
        <v>33</v>
      </c>
      <c r="J20" s="23">
        <v>43735</v>
      </c>
      <c r="K20" s="13" t="s">
        <v>38</v>
      </c>
      <c r="L20" s="4">
        <v>45</v>
      </c>
      <c r="M20" s="4">
        <v>20</v>
      </c>
      <c r="N20" s="40">
        <f t="shared" si="1"/>
        <v>900</v>
      </c>
    </row>
    <row r="21" spans="2:15" s="10" customFormat="1" ht="18.75" customHeight="1">
      <c r="I21" s="32"/>
      <c r="J21" s="33"/>
      <c r="K21" s="6"/>
      <c r="L21" s="6"/>
      <c r="M21" s="6"/>
      <c r="N21" s="41"/>
    </row>
    <row r="22" spans="2:15" s="10" customFormat="1" ht="18.75" customHeight="1">
      <c r="I22" s="69" t="s">
        <v>35</v>
      </c>
      <c r="J22" s="68">
        <v>43739</v>
      </c>
      <c r="K22" s="36" t="s">
        <v>36</v>
      </c>
      <c r="L22" s="36">
        <v>9</v>
      </c>
      <c r="M22" s="36">
        <v>2</v>
      </c>
      <c r="N22" s="38">
        <f t="shared" si="1"/>
        <v>18</v>
      </c>
    </row>
    <row r="23" spans="2:15" ht="16.5" customHeight="1">
      <c r="B23" s="10"/>
      <c r="C23" s="10"/>
      <c r="D23" s="10"/>
      <c r="E23" s="10"/>
      <c r="F23" s="10"/>
      <c r="G23" s="10"/>
      <c r="I23" s="69"/>
      <c r="J23" s="68"/>
      <c r="K23" s="36" t="s">
        <v>37</v>
      </c>
      <c r="L23" s="36">
        <v>9</v>
      </c>
      <c r="M23" s="36">
        <v>5</v>
      </c>
      <c r="N23" s="38">
        <f t="shared" si="1"/>
        <v>45</v>
      </c>
      <c r="O23" s="10"/>
    </row>
    <row r="24" spans="2:15" s="10" customFormat="1" ht="16.5" customHeight="1">
      <c r="I24" s="32"/>
      <c r="J24" s="33"/>
      <c r="K24" s="6"/>
      <c r="L24" s="6"/>
      <c r="M24" s="6"/>
      <c r="N24" s="41"/>
    </row>
    <row r="25" spans="2:15" s="10" customFormat="1" ht="16.5" customHeight="1">
      <c r="I25" s="3" t="s">
        <v>39</v>
      </c>
      <c r="J25" s="23">
        <v>43754</v>
      </c>
      <c r="K25" s="4" t="s">
        <v>40</v>
      </c>
      <c r="L25" s="4">
        <v>40</v>
      </c>
      <c r="M25" s="4">
        <v>20</v>
      </c>
      <c r="N25" s="40">
        <f t="shared" si="1"/>
        <v>800</v>
      </c>
    </row>
    <row r="26" spans="2:15" s="10" customFormat="1" ht="16.5" customHeight="1">
      <c r="I26" s="5"/>
      <c r="J26" s="25"/>
      <c r="K26" s="30"/>
      <c r="L26" s="6"/>
      <c r="M26" s="6"/>
      <c r="N26" s="41"/>
    </row>
    <row r="27" spans="2:15" s="10" customFormat="1">
      <c r="I27" s="34" t="s">
        <v>41</v>
      </c>
      <c r="J27" s="35">
        <v>43762</v>
      </c>
      <c r="K27" s="36" t="s">
        <v>42</v>
      </c>
      <c r="L27" s="36">
        <v>1</v>
      </c>
      <c r="M27" s="36">
        <v>500</v>
      </c>
      <c r="N27" s="38">
        <f t="shared" si="1"/>
        <v>500</v>
      </c>
    </row>
    <row r="28" spans="2:15" s="10" customFormat="1">
      <c r="I28" s="2"/>
    </row>
    <row r="29" spans="2:15" s="10" customFormat="1" ht="16.5" customHeight="1">
      <c r="I29" s="71" t="s">
        <v>45</v>
      </c>
      <c r="J29" s="70">
        <v>43779</v>
      </c>
      <c r="K29" s="48" t="s">
        <v>46</v>
      </c>
      <c r="L29" s="72">
        <v>49</v>
      </c>
      <c r="M29" s="72">
        <v>7</v>
      </c>
      <c r="N29" s="72">
        <f>M29*L29</f>
        <v>343</v>
      </c>
      <c r="O29" s="58" t="s">
        <v>66</v>
      </c>
    </row>
    <row r="30" spans="2:15" s="10" customFormat="1">
      <c r="I30" s="71"/>
      <c r="J30" s="70"/>
      <c r="K30" s="48" t="s">
        <v>47</v>
      </c>
      <c r="L30" s="72"/>
      <c r="M30" s="72"/>
      <c r="N30" s="72"/>
      <c r="O30" s="59"/>
    </row>
    <row r="31" spans="2:15" s="10" customFormat="1">
      <c r="I31" s="71"/>
      <c r="J31" s="70"/>
      <c r="K31" s="48" t="s">
        <v>48</v>
      </c>
      <c r="L31" s="72"/>
      <c r="M31" s="72"/>
      <c r="N31" s="72"/>
      <c r="O31" s="59"/>
    </row>
    <row r="32" spans="2:15" s="10" customFormat="1">
      <c r="I32" s="71"/>
      <c r="J32" s="70"/>
      <c r="K32" s="48" t="s">
        <v>49</v>
      </c>
      <c r="L32" s="72"/>
      <c r="M32" s="72"/>
      <c r="N32" s="72"/>
      <c r="O32" s="59"/>
    </row>
    <row r="33" spans="1:17">
      <c r="A33" s="6"/>
      <c r="B33" s="10"/>
      <c r="C33" s="10"/>
      <c r="D33" s="10"/>
      <c r="E33" s="10"/>
      <c r="F33" s="10"/>
      <c r="H33" s="6"/>
      <c r="J33" s="10"/>
      <c r="K33" s="10"/>
      <c r="L33" s="10"/>
      <c r="M33" s="10"/>
      <c r="N33" s="10"/>
      <c r="O33" s="10"/>
    </row>
    <row r="34" spans="1:17" s="10" customFormat="1">
      <c r="A34" s="6"/>
      <c r="H34" s="6"/>
      <c r="I34" s="45" t="s">
        <v>50</v>
      </c>
      <c r="J34" s="44">
        <v>43780</v>
      </c>
      <c r="K34" s="36" t="s">
        <v>51</v>
      </c>
      <c r="L34" s="36">
        <v>35</v>
      </c>
      <c r="M34" s="36">
        <v>20</v>
      </c>
      <c r="N34" s="36">
        <f>L34*M34</f>
        <v>700</v>
      </c>
    </row>
    <row r="35" spans="1:17" s="10" customFormat="1">
      <c r="A35" s="6"/>
      <c r="H35" s="6"/>
      <c r="I35" s="2"/>
    </row>
    <row r="36" spans="1:17" s="10" customFormat="1">
      <c r="A36" s="6"/>
      <c r="H36" s="6"/>
      <c r="I36" s="47" t="s">
        <v>53</v>
      </c>
      <c r="J36" s="46">
        <v>43781</v>
      </c>
      <c r="K36" s="48" t="s">
        <v>72</v>
      </c>
      <c r="L36" s="1">
        <v>166</v>
      </c>
      <c r="M36" s="1">
        <v>1</v>
      </c>
      <c r="N36" s="1">
        <f t="shared" ref="N36" si="2">L36*M36</f>
        <v>166</v>
      </c>
      <c r="O36" s="10" t="s">
        <v>73</v>
      </c>
    </row>
    <row r="37" spans="1:17">
      <c r="A37" s="6"/>
      <c r="H37" s="6"/>
      <c r="M37" s="10"/>
      <c r="N37" s="10"/>
      <c r="O37" s="10"/>
    </row>
    <row r="38" spans="1:17">
      <c r="A38" s="6"/>
      <c r="H38" s="6"/>
      <c r="I38" s="69" t="s">
        <v>54</v>
      </c>
      <c r="J38" s="68">
        <v>43784</v>
      </c>
      <c r="K38" s="36" t="s">
        <v>55</v>
      </c>
      <c r="L38" s="36">
        <v>28</v>
      </c>
      <c r="M38" s="36">
        <v>8</v>
      </c>
      <c r="N38" s="49">
        <f>L38*M38*0.9</f>
        <v>201.6</v>
      </c>
    </row>
    <row r="39" spans="1:17">
      <c r="I39" s="69"/>
      <c r="J39" s="68"/>
      <c r="K39" s="36" t="s">
        <v>56</v>
      </c>
      <c r="L39" s="36">
        <v>100</v>
      </c>
      <c r="M39" s="36">
        <v>1</v>
      </c>
      <c r="N39" s="36">
        <f>L39*M39*0.9</f>
        <v>90</v>
      </c>
    </row>
    <row r="40" spans="1:17">
      <c r="H40" s="10"/>
    </row>
    <row r="41" spans="1:17">
      <c r="I41" s="47" t="s">
        <v>57</v>
      </c>
      <c r="J41" s="46">
        <v>43796</v>
      </c>
      <c r="K41" s="48" t="s">
        <v>58</v>
      </c>
      <c r="L41" s="1">
        <v>40</v>
      </c>
      <c r="M41" s="1">
        <v>4</v>
      </c>
      <c r="N41" s="1">
        <f>L41*M41</f>
        <v>160</v>
      </c>
    </row>
    <row r="43" spans="1:17">
      <c r="B43" s="10"/>
      <c r="C43" s="7"/>
      <c r="D43" s="5"/>
      <c r="E43" s="6"/>
      <c r="F43" s="8"/>
      <c r="G43" s="10"/>
      <c r="H43" s="10"/>
      <c r="I43" s="45" t="s">
        <v>59</v>
      </c>
      <c r="J43" s="44">
        <v>43801</v>
      </c>
      <c r="K43" s="36" t="s">
        <v>60</v>
      </c>
      <c r="L43" s="36">
        <v>3</v>
      </c>
      <c r="M43" s="36">
        <v>42</v>
      </c>
      <c r="N43" s="36">
        <f>L43*M43</f>
        <v>126</v>
      </c>
    </row>
    <row r="44" spans="1:17">
      <c r="B44" s="10"/>
    </row>
    <row r="45" spans="1:17">
      <c r="B45" s="10"/>
      <c r="I45" s="47" t="s">
        <v>61</v>
      </c>
      <c r="J45" s="46">
        <v>43802</v>
      </c>
      <c r="K45" s="1" t="s">
        <v>62</v>
      </c>
      <c r="L45" s="1">
        <v>800</v>
      </c>
      <c r="M45" s="1">
        <v>1</v>
      </c>
      <c r="N45" s="1">
        <f>L45*M45</f>
        <v>800</v>
      </c>
    </row>
    <row r="46" spans="1:17">
      <c r="B46" s="10"/>
    </row>
    <row r="47" spans="1:17">
      <c r="B47" s="10"/>
      <c r="I47" s="56" t="s">
        <v>63</v>
      </c>
      <c r="J47" s="54">
        <v>43808</v>
      </c>
      <c r="K47" s="1" t="s">
        <v>67</v>
      </c>
      <c r="L47" s="1">
        <v>10</v>
      </c>
      <c r="M47" s="1">
        <v>4</v>
      </c>
      <c r="N47" s="1">
        <f>L47*M47*0.9</f>
        <v>36</v>
      </c>
      <c r="Q47" s="10"/>
    </row>
    <row r="48" spans="1:17">
      <c r="B48" s="10"/>
      <c r="I48" s="57"/>
      <c r="J48" s="55"/>
      <c r="K48" s="1" t="s">
        <v>68</v>
      </c>
      <c r="L48" s="1">
        <v>10</v>
      </c>
      <c r="M48" s="1">
        <v>4</v>
      </c>
      <c r="N48" s="1">
        <f>L48*M48*0.9</f>
        <v>36</v>
      </c>
      <c r="Q48" s="10"/>
    </row>
    <row r="49" spans="2:17">
      <c r="B49" s="10"/>
      <c r="I49" s="57"/>
      <c r="J49" s="55"/>
      <c r="K49" s="4" t="s">
        <v>69</v>
      </c>
      <c r="L49" s="4">
        <v>50</v>
      </c>
      <c r="M49" s="1">
        <v>1</v>
      </c>
      <c r="N49" s="1">
        <f>L49*M49*0.9</f>
        <v>45</v>
      </c>
      <c r="Q49" s="10"/>
    </row>
    <row r="50" spans="2:17">
      <c r="B50" s="10"/>
      <c r="I50" s="57"/>
      <c r="J50" s="55"/>
      <c r="K50" s="1" t="s">
        <v>70</v>
      </c>
      <c r="L50" s="4">
        <v>30</v>
      </c>
      <c r="M50" s="1">
        <v>1</v>
      </c>
      <c r="N50" s="1">
        <f>L50*M50*0.9</f>
        <v>27</v>
      </c>
      <c r="Q50" s="10"/>
    </row>
    <row r="51" spans="2:17" s="10" customFormat="1">
      <c r="I51" s="50"/>
      <c r="J51" s="51"/>
      <c r="K51" s="4" t="s">
        <v>71</v>
      </c>
      <c r="L51" s="52">
        <v>39</v>
      </c>
      <c r="M51">
        <v>2</v>
      </c>
      <c r="N51">
        <f>L51*M51</f>
        <v>78</v>
      </c>
      <c r="Q51" s="9"/>
    </row>
    <row r="52" spans="2:17">
      <c r="B52" s="10"/>
      <c r="C52" s="10"/>
      <c r="D52" s="10"/>
      <c r="E52" s="10"/>
      <c r="F52" s="10"/>
      <c r="G52" s="10"/>
      <c r="H52" s="10"/>
      <c r="I52" s="47" t="s">
        <v>64</v>
      </c>
      <c r="J52" s="46">
        <v>43844</v>
      </c>
      <c r="K52" s="1" t="s">
        <v>65</v>
      </c>
      <c r="L52" s="1">
        <v>3375</v>
      </c>
      <c r="M52" s="1">
        <v>1</v>
      </c>
      <c r="N52" s="1">
        <f>L52*M52</f>
        <v>3375</v>
      </c>
      <c r="O52" t="s">
        <v>75</v>
      </c>
    </row>
    <row r="53" spans="2:17">
      <c r="B53" s="10"/>
      <c r="C53" s="10"/>
      <c r="D53" s="10"/>
      <c r="E53" s="10"/>
      <c r="F53" s="10"/>
      <c r="G53" s="10"/>
      <c r="H53" s="10"/>
      <c r="N53" s="53">
        <f>SUM(N3:N52)</f>
        <v>14761.800000000001</v>
      </c>
    </row>
    <row r="54" spans="2:17">
      <c r="B54" s="10"/>
    </row>
  </sheetData>
  <mergeCells count="24">
    <mergeCell ref="C3:D3"/>
    <mergeCell ref="C2:D2"/>
    <mergeCell ref="F2:G5"/>
    <mergeCell ref="J22:J23"/>
    <mergeCell ref="I22:I23"/>
    <mergeCell ref="J3:J8"/>
    <mergeCell ref="I3:I8"/>
    <mergeCell ref="I10:I13"/>
    <mergeCell ref="J10:J13"/>
    <mergeCell ref="J15:J16"/>
    <mergeCell ref="J47:J50"/>
    <mergeCell ref="I47:I50"/>
    <mergeCell ref="O29:O32"/>
    <mergeCell ref="B4:B5"/>
    <mergeCell ref="E4:E5"/>
    <mergeCell ref="C4:D5"/>
    <mergeCell ref="J38:J39"/>
    <mergeCell ref="I38:I39"/>
    <mergeCell ref="J29:J32"/>
    <mergeCell ref="I29:I32"/>
    <mergeCell ref="L29:L32"/>
    <mergeCell ref="M29:M32"/>
    <mergeCell ref="N29:N32"/>
    <mergeCell ref="B10:D10"/>
  </mergeCells>
  <phoneticPr fontId="1" type="noConversion"/>
  <pageMargins left="0.25" right="0.25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workbookViewId="0">
      <selection activeCell="G32" sqref="G32"/>
    </sheetView>
  </sheetViews>
  <sheetFormatPr defaultRowHeight="16.5"/>
  <cols>
    <col min="1" max="1" width="9" style="21"/>
    <col min="2" max="2" width="9.5" style="8" bestFit="1" customWidth="1"/>
    <col min="3" max="3" width="46.25" style="6" customWidth="1"/>
    <col min="4" max="6" width="9" style="6"/>
    <col min="7" max="7" width="49.125" style="6" customWidth="1"/>
    <col min="8" max="16384" width="9" style="6"/>
  </cols>
  <sheetData>
    <row r="1" spans="1:6">
      <c r="A1" s="24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29" t="s">
        <v>12</v>
      </c>
    </row>
    <row r="2" spans="1:6">
      <c r="A2" s="24" t="s">
        <v>6</v>
      </c>
      <c r="B2" s="25">
        <v>42981</v>
      </c>
      <c r="C2" s="26" t="s">
        <v>17</v>
      </c>
      <c r="D2" s="6">
        <v>28</v>
      </c>
      <c r="E2" s="6">
        <v>20</v>
      </c>
      <c r="F2" s="9">
        <f t="shared" ref="F2" si="0">D2*E2</f>
        <v>560</v>
      </c>
    </row>
    <row r="3" spans="1:6">
      <c r="A3" s="24"/>
      <c r="B3" s="25"/>
      <c r="C3" s="26" t="s">
        <v>18</v>
      </c>
      <c r="D3" s="6">
        <v>28</v>
      </c>
      <c r="E3" s="6">
        <v>20</v>
      </c>
      <c r="F3" s="9">
        <f t="shared" ref="F3:F4" si="1">D3*E3</f>
        <v>560</v>
      </c>
    </row>
    <row r="4" spans="1:6">
      <c r="A4" s="24"/>
      <c r="B4" s="25"/>
      <c r="C4" s="26" t="s">
        <v>19</v>
      </c>
      <c r="D4" s="6">
        <v>2.4</v>
      </c>
      <c r="E4" s="6">
        <v>50</v>
      </c>
      <c r="F4" s="9">
        <f t="shared" si="1"/>
        <v>120</v>
      </c>
    </row>
    <row r="5" spans="1:6">
      <c r="A5" s="24"/>
      <c r="B5" s="25"/>
      <c r="C5" s="26" t="s">
        <v>20</v>
      </c>
      <c r="D5" s="6">
        <v>1.2</v>
      </c>
      <c r="E5" s="6">
        <v>50</v>
      </c>
      <c r="F5" s="9">
        <f t="shared" ref="F5:F12" si="2">D5*E5</f>
        <v>60</v>
      </c>
    </row>
    <row r="6" spans="1:6">
      <c r="A6" s="24"/>
      <c r="B6" s="25"/>
      <c r="C6" s="27" t="s">
        <v>21</v>
      </c>
      <c r="D6" s="6">
        <v>12</v>
      </c>
      <c r="E6" s="9">
        <v>8</v>
      </c>
      <c r="F6" s="9">
        <f t="shared" si="2"/>
        <v>96</v>
      </c>
    </row>
    <row r="7" spans="1:6">
      <c r="A7" s="24"/>
      <c r="C7" s="27" t="s">
        <v>22</v>
      </c>
      <c r="D7" s="6">
        <v>140</v>
      </c>
      <c r="E7" s="9">
        <v>2</v>
      </c>
      <c r="F7" s="9">
        <f t="shared" si="2"/>
        <v>280</v>
      </c>
    </row>
    <row r="8" spans="1:6">
      <c r="A8" s="24"/>
    </row>
    <row r="9" spans="1:6">
      <c r="A9" s="24" t="s">
        <v>27</v>
      </c>
      <c r="B9" s="25">
        <v>42987</v>
      </c>
      <c r="C9" s="26" t="s">
        <v>25</v>
      </c>
      <c r="D9" s="9">
        <v>90</v>
      </c>
      <c r="E9" s="9">
        <v>1</v>
      </c>
      <c r="F9" s="9">
        <f t="shared" si="2"/>
        <v>90</v>
      </c>
    </row>
    <row r="10" spans="1:6">
      <c r="A10" s="24"/>
      <c r="B10" s="25"/>
      <c r="C10" s="26" t="s">
        <v>24</v>
      </c>
      <c r="D10" s="9">
        <v>45</v>
      </c>
      <c r="E10" s="9">
        <v>2</v>
      </c>
      <c r="F10" s="9">
        <f t="shared" si="2"/>
        <v>90</v>
      </c>
    </row>
    <row r="11" spans="1:6">
      <c r="A11" s="24"/>
      <c r="B11" s="25"/>
      <c r="C11" s="6" t="s">
        <v>23</v>
      </c>
      <c r="D11" s="9">
        <v>28</v>
      </c>
      <c r="E11" s="9">
        <v>6</v>
      </c>
      <c r="F11" s="9">
        <f t="shared" si="2"/>
        <v>168</v>
      </c>
    </row>
    <row r="12" spans="1:6">
      <c r="C12" s="9" t="s">
        <v>26</v>
      </c>
      <c r="D12" s="9">
        <v>20</v>
      </c>
      <c r="E12" s="9">
        <v>2</v>
      </c>
      <c r="F12" s="9">
        <f t="shared" si="2"/>
        <v>40</v>
      </c>
    </row>
    <row r="13" spans="1:6">
      <c r="A13" s="24"/>
      <c r="B13" s="25"/>
      <c r="F13" s="9"/>
    </row>
    <row r="14" spans="1:6">
      <c r="A14" s="24" t="s">
        <v>29</v>
      </c>
      <c r="B14" s="25">
        <v>43719</v>
      </c>
      <c r="C14" s="9" t="s">
        <v>28</v>
      </c>
      <c r="D14" s="9">
        <v>300</v>
      </c>
      <c r="E14" s="9">
        <v>1</v>
      </c>
      <c r="F14" s="9">
        <f t="shared" ref="F14:F26" si="3">D14*E14</f>
        <v>300</v>
      </c>
    </row>
    <row r="15" spans="1:6">
      <c r="A15" s="24" t="s">
        <v>30</v>
      </c>
      <c r="B15" s="25"/>
      <c r="C15" s="9" t="s">
        <v>31</v>
      </c>
      <c r="D15" s="9">
        <v>3600</v>
      </c>
      <c r="E15" s="9">
        <v>1</v>
      </c>
      <c r="F15" s="9">
        <f t="shared" si="3"/>
        <v>3600</v>
      </c>
    </row>
    <row r="17" spans="1:7">
      <c r="A17" s="24" t="s">
        <v>32</v>
      </c>
      <c r="B17" s="25">
        <v>43720</v>
      </c>
      <c r="C17" s="9" t="s">
        <v>34</v>
      </c>
      <c r="D17" s="9">
        <v>30</v>
      </c>
      <c r="E17" s="9">
        <v>13</v>
      </c>
      <c r="F17" s="9">
        <f t="shared" si="3"/>
        <v>390</v>
      </c>
    </row>
    <row r="19" spans="1:7">
      <c r="A19" s="24" t="s">
        <v>33</v>
      </c>
      <c r="B19" s="25">
        <v>43735</v>
      </c>
      <c r="C19" s="30" t="s">
        <v>38</v>
      </c>
      <c r="D19" s="9">
        <v>45</v>
      </c>
      <c r="E19" s="9">
        <v>20</v>
      </c>
      <c r="F19" s="9">
        <f t="shared" si="3"/>
        <v>900</v>
      </c>
    </row>
    <row r="20" spans="1:7">
      <c r="A20" s="32"/>
      <c r="B20" s="33"/>
    </row>
    <row r="21" spans="1:7">
      <c r="A21" s="24" t="s">
        <v>35</v>
      </c>
      <c r="B21" s="25">
        <v>43739</v>
      </c>
      <c r="C21" s="6" t="s">
        <v>36</v>
      </c>
      <c r="D21" s="6">
        <v>9</v>
      </c>
      <c r="E21" s="6">
        <v>2</v>
      </c>
      <c r="F21" s="9">
        <f t="shared" si="3"/>
        <v>18</v>
      </c>
    </row>
    <row r="22" spans="1:7">
      <c r="A22" s="32"/>
      <c r="B22" s="33"/>
      <c r="C22" s="6" t="s">
        <v>37</v>
      </c>
      <c r="D22" s="9">
        <v>9</v>
      </c>
      <c r="E22" s="9">
        <v>5</v>
      </c>
      <c r="F22" s="9">
        <f t="shared" si="3"/>
        <v>45</v>
      </c>
    </row>
    <row r="23" spans="1:7">
      <c r="A23" s="32"/>
      <c r="B23" s="33"/>
    </row>
    <row r="24" spans="1:7">
      <c r="A24" s="24" t="s">
        <v>39</v>
      </c>
      <c r="B24" s="25">
        <v>43754</v>
      </c>
      <c r="C24" s="9" t="s">
        <v>40</v>
      </c>
      <c r="D24" s="9">
        <v>40</v>
      </c>
      <c r="E24" s="9">
        <v>20</v>
      </c>
      <c r="F24" s="9">
        <f t="shared" si="3"/>
        <v>800</v>
      </c>
    </row>
    <row r="25" spans="1:7">
      <c r="A25" s="24"/>
      <c r="B25" s="25"/>
      <c r="C25" s="30"/>
    </row>
    <row r="26" spans="1:7">
      <c r="A26" s="24" t="s">
        <v>41</v>
      </c>
      <c r="B26" s="25">
        <v>43762</v>
      </c>
      <c r="C26" s="9" t="s">
        <v>42</v>
      </c>
      <c r="D26" s="9">
        <v>1</v>
      </c>
      <c r="E26" s="9">
        <v>500</v>
      </c>
      <c r="F26" s="9">
        <f t="shared" si="3"/>
        <v>500</v>
      </c>
    </row>
    <row r="27" spans="1:7">
      <c r="A27" s="24"/>
      <c r="B27" s="25"/>
      <c r="F27" s="9"/>
    </row>
    <row r="28" spans="1:7">
      <c r="A28" s="78" t="s">
        <v>45</v>
      </c>
      <c r="C28" s="48" t="s">
        <v>46</v>
      </c>
      <c r="D28" s="77">
        <v>49</v>
      </c>
      <c r="E28" s="77">
        <v>7</v>
      </c>
      <c r="F28" s="77">
        <f>E28*D28</f>
        <v>343</v>
      </c>
    </row>
    <row r="29" spans="1:7">
      <c r="A29" s="78"/>
      <c r="B29" s="79"/>
      <c r="C29" s="48" t="s">
        <v>47</v>
      </c>
      <c r="D29" s="77"/>
      <c r="E29" s="77"/>
      <c r="F29" s="77"/>
      <c r="G29" s="6" t="s">
        <v>52</v>
      </c>
    </row>
    <row r="30" spans="1:7">
      <c r="A30" s="78"/>
      <c r="B30" s="79"/>
      <c r="C30" s="48" t="s">
        <v>48</v>
      </c>
      <c r="D30" s="77"/>
      <c r="E30" s="77"/>
      <c r="F30" s="77"/>
    </row>
    <row r="31" spans="1:7">
      <c r="A31" s="78"/>
      <c r="C31" s="48" t="s">
        <v>49</v>
      </c>
      <c r="D31" s="77"/>
      <c r="E31" s="77"/>
      <c r="F31" s="77"/>
    </row>
    <row r="32" spans="1:7">
      <c r="A32" s="78"/>
      <c r="B32" s="79"/>
      <c r="C32" s="30"/>
      <c r="F32" s="9"/>
    </row>
    <row r="33" spans="1:6">
      <c r="A33" s="78"/>
      <c r="B33" s="79"/>
      <c r="C33" s="31"/>
      <c r="F33" s="9"/>
    </row>
    <row r="34" spans="1:6">
      <c r="A34" s="78"/>
      <c r="B34" s="79"/>
      <c r="C34" s="31"/>
      <c r="F34" s="9"/>
    </row>
    <row r="35" spans="1:6">
      <c r="A35" s="78"/>
      <c r="B35" s="79"/>
      <c r="C35" s="31"/>
      <c r="D35" s="9"/>
      <c r="E35" s="9"/>
      <c r="F35" s="9"/>
    </row>
    <row r="36" spans="1:6">
      <c r="A36" s="78"/>
      <c r="B36" s="79"/>
      <c r="D36" s="9"/>
      <c r="E36" s="9"/>
      <c r="F36" s="9"/>
    </row>
    <row r="37" spans="1:6">
      <c r="A37" s="78"/>
      <c r="B37" s="79"/>
      <c r="D37" s="9"/>
      <c r="E37" s="9"/>
      <c r="F37" s="9"/>
    </row>
    <row r="38" spans="1:6">
      <c r="A38" s="78"/>
      <c r="B38" s="79"/>
      <c r="D38" s="9"/>
      <c r="E38" s="9"/>
      <c r="F38" s="9"/>
    </row>
    <row r="39" spans="1:6">
      <c r="A39" s="24"/>
      <c r="F39" s="9"/>
    </row>
    <row r="40" spans="1:6">
      <c r="A40" s="24"/>
      <c r="B40" s="25"/>
      <c r="C40" s="30"/>
      <c r="F40" s="9"/>
    </row>
    <row r="42" spans="1:6">
      <c r="A42" s="24"/>
      <c r="B42" s="25"/>
      <c r="C42" s="30"/>
      <c r="F42" s="9"/>
    </row>
    <row r="44" spans="1:6">
      <c r="A44" s="24"/>
      <c r="B44" s="25"/>
      <c r="C44" s="30"/>
      <c r="F44" s="9"/>
    </row>
    <row r="46" spans="1:6">
      <c r="A46" s="78"/>
      <c r="B46" s="79"/>
      <c r="F46" s="9"/>
    </row>
    <row r="47" spans="1:6">
      <c r="A47" s="78"/>
      <c r="B47" s="79"/>
      <c r="F47" s="9"/>
    </row>
    <row r="49" spans="1:6">
      <c r="A49" s="24"/>
      <c r="B49" s="25"/>
      <c r="E49" s="9"/>
      <c r="F49" s="9"/>
    </row>
    <row r="50" spans="1:6">
      <c r="A50" s="24"/>
      <c r="B50" s="25"/>
      <c r="E50" s="9"/>
      <c r="F50" s="9"/>
    </row>
    <row r="52" spans="1:6">
      <c r="A52" s="78"/>
      <c r="B52" s="79"/>
      <c r="F52" s="9"/>
    </row>
    <row r="53" spans="1:6">
      <c r="A53" s="78"/>
      <c r="B53" s="79"/>
      <c r="F53" s="9"/>
    </row>
    <row r="55" spans="1:6">
      <c r="A55" s="78"/>
      <c r="B55" s="79"/>
      <c r="F55" s="9"/>
    </row>
    <row r="56" spans="1:6">
      <c r="A56" s="78"/>
      <c r="B56" s="79"/>
      <c r="D56" s="9"/>
      <c r="E56" s="9"/>
      <c r="F56" s="9"/>
    </row>
    <row r="58" spans="1:6">
      <c r="A58" s="24"/>
      <c r="B58" s="25"/>
      <c r="F58" s="9"/>
    </row>
    <row r="60" spans="1:6">
      <c r="A60" s="24"/>
      <c r="B60" s="25"/>
      <c r="F60" s="9"/>
    </row>
    <row r="62" spans="1:6">
      <c r="A62" s="78"/>
      <c r="B62" s="79"/>
      <c r="F62" s="9"/>
    </row>
    <row r="63" spans="1:6">
      <c r="A63" s="78"/>
      <c r="B63" s="79"/>
      <c r="F63" s="9"/>
    </row>
    <row r="65" spans="1:6">
      <c r="A65" s="78"/>
      <c r="B65" s="79"/>
      <c r="F65" s="9"/>
    </row>
    <row r="66" spans="1:6">
      <c r="A66" s="78"/>
      <c r="B66" s="79"/>
      <c r="D66" s="9"/>
      <c r="F66" s="9"/>
    </row>
    <row r="67" spans="1:6">
      <c r="A67" s="78"/>
      <c r="B67" s="79"/>
      <c r="D67" s="9"/>
      <c r="F67" s="9"/>
    </row>
    <row r="69" spans="1:6">
      <c r="A69" s="24"/>
      <c r="B69" s="25"/>
      <c r="F69" s="9"/>
    </row>
    <row r="71" spans="1:6">
      <c r="A71" s="24"/>
      <c r="B71" s="25"/>
      <c r="F71" s="9"/>
    </row>
    <row r="73" spans="1:6">
      <c r="A73" s="24"/>
      <c r="B73" s="25"/>
      <c r="F73" s="9"/>
    </row>
    <row r="75" spans="1:6">
      <c r="A75" s="78"/>
      <c r="B75" s="79"/>
      <c r="F75" s="9"/>
    </row>
    <row r="76" spans="1:6">
      <c r="A76" s="78"/>
      <c r="B76" s="79"/>
      <c r="F76" s="9"/>
    </row>
    <row r="77" spans="1:6">
      <c r="A77" s="78"/>
      <c r="B77" s="79"/>
      <c r="F77" s="9"/>
    </row>
    <row r="78" spans="1:6">
      <c r="A78" s="78"/>
      <c r="B78" s="79"/>
      <c r="F78" s="9"/>
    </row>
    <row r="79" spans="1:6">
      <c r="F79" s="9"/>
    </row>
    <row r="80" spans="1:6">
      <c r="A80" s="24"/>
      <c r="B80" s="25"/>
      <c r="F80" s="9"/>
    </row>
    <row r="82" spans="1:6">
      <c r="A82" s="24"/>
      <c r="B82" s="25"/>
      <c r="F82" s="9"/>
    </row>
    <row r="84" spans="1:6">
      <c r="A84" s="24"/>
      <c r="B84" s="25"/>
      <c r="F84" s="9"/>
    </row>
    <row r="86" spans="1:6">
      <c r="A86" s="78"/>
      <c r="B86" s="79"/>
      <c r="F86" s="9"/>
    </row>
    <row r="87" spans="1:6">
      <c r="A87" s="78"/>
      <c r="B87" s="79"/>
      <c r="F87" s="9"/>
    </row>
    <row r="88" spans="1:6">
      <c r="A88" s="78"/>
      <c r="B88" s="79"/>
      <c r="F88" s="9"/>
    </row>
    <row r="89" spans="1:6">
      <c r="F89" s="9"/>
    </row>
    <row r="90" spans="1:6">
      <c r="A90" s="24"/>
      <c r="B90" s="25"/>
      <c r="F90" s="9"/>
    </row>
    <row r="92" spans="1:6">
      <c r="A92" s="24"/>
      <c r="B92" s="25"/>
      <c r="F92" s="9"/>
    </row>
  </sheetData>
  <mergeCells count="21">
    <mergeCell ref="B86:B88"/>
    <mergeCell ref="A86:A88"/>
    <mergeCell ref="A75:A78"/>
    <mergeCell ref="B75:B78"/>
    <mergeCell ref="A62:A63"/>
    <mergeCell ref="B62:B63"/>
    <mergeCell ref="B65:B67"/>
    <mergeCell ref="A65:A67"/>
    <mergeCell ref="D28:D31"/>
    <mergeCell ref="E28:E31"/>
    <mergeCell ref="F28:F31"/>
    <mergeCell ref="A55:A56"/>
    <mergeCell ref="B55:B56"/>
    <mergeCell ref="B32:B38"/>
    <mergeCell ref="A32:A38"/>
    <mergeCell ref="B29:B30"/>
    <mergeCell ref="A52:A53"/>
    <mergeCell ref="B52:B53"/>
    <mergeCell ref="B46:B47"/>
    <mergeCell ref="A46:A47"/>
    <mergeCell ref="A28:A31"/>
  </mergeCells>
  <phoneticPr fontId="1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"/>
  <sheetViews>
    <sheetView topLeftCell="A2" workbookViewId="0">
      <selection activeCell="H17" sqref="H17"/>
    </sheetView>
  </sheetViews>
  <sheetFormatPr defaultRowHeight="16.5"/>
  <cols>
    <col min="1" max="1" width="9.5" style="10" bestFit="1" customWidth="1"/>
    <col min="2" max="2" width="59.5" customWidth="1"/>
    <col min="4" max="4" width="9" style="10"/>
    <col min="12" max="12" width="22.375" customWidth="1"/>
    <col min="13" max="13" width="10.375" customWidth="1"/>
  </cols>
  <sheetData>
    <row r="2" spans="1:18" s="10" customFormat="1"/>
    <row r="3" spans="1:18" s="10" customFormat="1">
      <c r="A3" s="15"/>
    </row>
    <row r="4" spans="1:18" s="10" customFormat="1">
      <c r="A4" s="15"/>
    </row>
    <row r="6" spans="1:18" s="10" customFormat="1">
      <c r="O6" s="80"/>
      <c r="P6" s="80"/>
      <c r="Q6" s="80"/>
      <c r="R6" s="80"/>
    </row>
    <row r="7" spans="1:18">
      <c r="A7" s="15"/>
      <c r="B7" s="10"/>
      <c r="C7" s="10"/>
      <c r="E7" s="10"/>
      <c r="F7" s="10"/>
      <c r="J7" s="10"/>
      <c r="K7" s="10"/>
      <c r="L7" s="10"/>
      <c r="M7" s="10"/>
    </row>
    <row r="8" spans="1:18">
      <c r="B8" s="10"/>
      <c r="C8" s="10"/>
      <c r="E8" s="10"/>
      <c r="F8" s="10"/>
      <c r="J8" s="10"/>
      <c r="K8" s="10"/>
      <c r="L8" s="10"/>
      <c r="M8" s="10"/>
    </row>
    <row r="9" spans="1:18">
      <c r="B9" s="10"/>
      <c r="C9" s="10"/>
      <c r="E9" s="10"/>
      <c r="F9" s="10"/>
      <c r="J9" s="10"/>
      <c r="K9" s="10"/>
      <c r="L9" s="10"/>
      <c r="M9" s="10"/>
    </row>
    <row r="10" spans="1:18">
      <c r="A10" s="15"/>
      <c r="B10" s="10"/>
      <c r="C10" s="10"/>
      <c r="E10" s="10"/>
      <c r="F10" s="10"/>
      <c r="J10" s="10"/>
      <c r="K10" s="10"/>
      <c r="L10" s="10"/>
      <c r="M10" s="10"/>
    </row>
    <row r="11" spans="1:18">
      <c r="B11" s="10"/>
      <c r="C11" s="10"/>
      <c r="E11" s="10"/>
      <c r="F11" s="10"/>
      <c r="J11" s="10"/>
      <c r="K11" s="10"/>
      <c r="L11" s="10"/>
      <c r="M11" s="10"/>
    </row>
    <row r="12" spans="1:18">
      <c r="A12" s="15"/>
      <c r="B12" s="10"/>
      <c r="C12" s="10"/>
      <c r="E12" s="10"/>
      <c r="F12" s="10"/>
      <c r="J12" s="10"/>
      <c r="K12" s="10"/>
      <c r="L12" s="10"/>
      <c r="M12" s="10"/>
    </row>
    <row r="13" spans="1:18">
      <c r="B13" s="10"/>
      <c r="C13" s="10"/>
      <c r="E13" s="10"/>
      <c r="F13" s="10"/>
      <c r="J13" s="10"/>
      <c r="K13" s="10"/>
      <c r="L13" s="10"/>
      <c r="M13" s="10"/>
    </row>
    <row r="14" spans="1:18">
      <c r="B14" s="10"/>
      <c r="C14" s="10"/>
      <c r="E14" s="10"/>
      <c r="F14" s="10"/>
      <c r="J14" s="10"/>
      <c r="K14" s="10"/>
      <c r="L14" s="10"/>
      <c r="M14" s="10"/>
    </row>
    <row r="15" spans="1:18" s="10" customFormat="1"/>
    <row r="16" spans="1:18">
      <c r="A16" s="15"/>
      <c r="B16" s="10"/>
      <c r="C16" s="10"/>
      <c r="E16" s="10"/>
      <c r="F16" s="10"/>
      <c r="J16" s="10"/>
      <c r="K16" s="10"/>
      <c r="L16" s="10"/>
      <c r="M16" s="10"/>
    </row>
    <row r="17" spans="2:13">
      <c r="B17" s="10"/>
      <c r="C17" s="10"/>
      <c r="E17" s="10"/>
      <c r="F17" s="10"/>
      <c r="J17" s="10"/>
      <c r="K17" s="10"/>
      <c r="L17" s="10"/>
      <c r="M17" s="10"/>
    </row>
    <row r="18" spans="2:13">
      <c r="B18" s="10"/>
      <c r="C18" s="10"/>
      <c r="E18" s="10"/>
      <c r="F18" s="10"/>
      <c r="J18" s="10"/>
      <c r="K18" s="10"/>
      <c r="L18" s="10"/>
      <c r="M18" s="10"/>
    </row>
    <row r="19" spans="2:13" s="10" customFormat="1"/>
    <row r="20" spans="2:13" s="10" customFormat="1"/>
    <row r="21" spans="2:13" s="10" customFormat="1"/>
    <row r="22" spans="2:13" s="10" customFormat="1"/>
    <row r="23" spans="2:13" s="10" customFormat="1"/>
    <row r="24" spans="2:13">
      <c r="B24" s="10"/>
      <c r="C24" s="10"/>
      <c r="E24" s="10"/>
      <c r="F24" s="10"/>
    </row>
    <row r="25" spans="2:13">
      <c r="B25" s="10"/>
      <c r="C25" s="10"/>
      <c r="E25" s="10"/>
      <c r="F25" s="10"/>
    </row>
    <row r="26" spans="2:13">
      <c r="B26" s="10"/>
      <c r="C26" s="10"/>
      <c r="E26" s="10"/>
      <c r="F26" s="10"/>
    </row>
    <row r="27" spans="2:13">
      <c r="B27" s="10"/>
      <c r="C27" s="10"/>
      <c r="E27" s="10"/>
      <c r="F27" s="10"/>
    </row>
    <row r="28" spans="2:13">
      <c r="B28" s="10"/>
      <c r="C28" s="10"/>
      <c r="E28" s="10"/>
      <c r="F28" s="10"/>
    </row>
    <row r="29" spans="2:13">
      <c r="B29" s="10"/>
      <c r="C29" s="10"/>
      <c r="E29" s="10"/>
      <c r="F29" s="10"/>
    </row>
    <row r="30" spans="2:13">
      <c r="B30" s="10"/>
      <c r="C30" s="10"/>
      <c r="E30" s="10"/>
      <c r="F30" s="10"/>
    </row>
    <row r="31" spans="2:13">
      <c r="B31" s="10"/>
      <c r="C31" s="10"/>
      <c r="E31" s="10"/>
      <c r="F31" s="10"/>
    </row>
    <row r="32" spans="2:13">
      <c r="B32" s="10"/>
      <c r="C32" s="10"/>
      <c r="E32" s="10"/>
      <c r="F32" s="10"/>
    </row>
    <row r="33" spans="2:6">
      <c r="B33" s="10"/>
      <c r="C33" s="10"/>
      <c r="E33" s="10"/>
      <c r="F33" s="10"/>
    </row>
    <row r="34" spans="2:6">
      <c r="B34" s="10"/>
      <c r="C34" s="10"/>
      <c r="E34" s="10"/>
      <c r="F34" s="10"/>
    </row>
    <row r="35" spans="2:6">
      <c r="B35" s="10"/>
      <c r="C35" s="10"/>
      <c r="E35" s="10"/>
      <c r="F35" s="10"/>
    </row>
    <row r="36" spans="2:6">
      <c r="B36" s="10"/>
      <c r="C36" s="10"/>
      <c r="E36" s="10"/>
      <c r="F36" s="10"/>
    </row>
    <row r="37" spans="2:6">
      <c r="B37" s="10"/>
      <c r="C37" s="10"/>
      <c r="E37" s="10"/>
      <c r="F37" s="10"/>
    </row>
    <row r="38" spans="2:6">
      <c r="B38" s="10"/>
      <c r="C38" s="10"/>
      <c r="E38" s="10"/>
      <c r="F38" s="10"/>
    </row>
    <row r="39" spans="2:6">
      <c r="B39" s="10"/>
      <c r="C39" s="10"/>
      <c r="E39" s="10"/>
      <c r="F39" s="10"/>
    </row>
    <row r="40" spans="2:6">
      <c r="B40" s="10"/>
      <c r="C40" s="10"/>
      <c r="E40" s="10"/>
      <c r="F40" s="10"/>
    </row>
    <row r="41" spans="2:6">
      <c r="B41" s="10"/>
      <c r="C41" s="10"/>
      <c r="E41" s="10"/>
      <c r="F41" s="10"/>
    </row>
    <row r="42" spans="2:6">
      <c r="B42" s="10"/>
      <c r="C42" s="10"/>
      <c r="E42" s="10"/>
      <c r="F42" s="10"/>
    </row>
    <row r="43" spans="2:6">
      <c r="B43" s="10"/>
      <c r="C43" s="10"/>
      <c r="E43" s="10"/>
      <c r="F43" s="10"/>
    </row>
    <row r="44" spans="2:6">
      <c r="B44" s="10"/>
      <c r="C44" s="10"/>
      <c r="E44" s="10"/>
      <c r="F44" s="10"/>
    </row>
    <row r="45" spans="2:6">
      <c r="B45" s="10"/>
      <c r="C45" s="10"/>
      <c r="E45" s="10"/>
      <c r="F45" s="10"/>
    </row>
    <row r="46" spans="2:6">
      <c r="B46" s="10"/>
      <c r="C46" s="10"/>
      <c r="E46" s="10"/>
      <c r="F46" s="10"/>
    </row>
    <row r="47" spans="2:6">
      <c r="B47" s="10"/>
      <c r="C47" s="10"/>
      <c r="E47" s="10"/>
      <c r="F47" s="10"/>
    </row>
    <row r="48" spans="2:6">
      <c r="B48" s="10"/>
      <c r="C48" s="10"/>
      <c r="E48" s="10"/>
      <c r="F48" s="10"/>
    </row>
    <row r="49" spans="2:6">
      <c r="B49" s="10"/>
      <c r="C49" s="10"/>
      <c r="E49" s="10"/>
      <c r="F49" s="10"/>
    </row>
    <row r="50" spans="2:6">
      <c r="B50" s="10"/>
      <c r="C50" s="10"/>
      <c r="E50" s="10"/>
      <c r="F50" s="10"/>
    </row>
    <row r="51" spans="2:6">
      <c r="B51" s="10"/>
      <c r="C51" s="10"/>
      <c r="E51" s="10"/>
      <c r="F51" s="10"/>
    </row>
    <row r="52" spans="2:6">
      <c r="B52" s="10"/>
      <c r="C52" s="10"/>
      <c r="E52" s="10"/>
      <c r="F52" s="10"/>
    </row>
    <row r="53" spans="2:6">
      <c r="B53" s="10"/>
      <c r="C53" s="10"/>
      <c r="E53" s="10"/>
      <c r="F53" s="10"/>
    </row>
    <row r="54" spans="2:6">
      <c r="B54" s="10"/>
      <c r="C54" s="10"/>
      <c r="E54" s="10"/>
      <c r="F54" s="10"/>
    </row>
  </sheetData>
  <mergeCells count="1">
    <mergeCell ref="O6:R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總覽</vt:lpstr>
      <vt:lpstr>明細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Coco Jiang (蔣友昭)</dc:creator>
  <cp:lastModifiedBy>吳念倫</cp:lastModifiedBy>
  <cp:lastPrinted>2018-03-02T09:49:19Z</cp:lastPrinted>
  <dcterms:created xsi:type="dcterms:W3CDTF">2015-09-21T01:26:36Z</dcterms:created>
  <dcterms:modified xsi:type="dcterms:W3CDTF">2020-01-15T06:39:58Z</dcterms:modified>
</cp:coreProperties>
</file>