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6\"/>
    </mc:Choice>
  </mc:AlternateContent>
  <bookViews>
    <workbookView xWindow="0" yWindow="0" windowWidth="21600" windowHeight="9228" activeTab="1"/>
  </bookViews>
  <sheets>
    <sheet name="113.6" sheetId="1" r:id="rId1"/>
    <sheet name="113.6 素" sheetId="2" r:id="rId2"/>
  </sheets>
  <calcPr calcId="152511"/>
  <extLst>
    <ext uri="GoogleSheetsCustomDataVersion2">
      <go:sheetsCustomData xmlns:go="http://customooxmlschemas.google.com/" r:id="rId7" roundtripDataChecksum="RZF1/hqYTcwXKSbbTVDAVcRokiBxOCVFSm2juFmT17w="/>
    </ext>
  </extLst>
</workbook>
</file>

<file path=xl/calcChain.xml><?xml version="1.0" encoding="utf-8"?>
<calcChain xmlns="http://schemas.openxmlformats.org/spreadsheetml/2006/main">
  <c r="V24" i="2" l="1"/>
  <c r="U24" i="2"/>
  <c r="T24" i="2"/>
  <c r="S24" i="2"/>
  <c r="R24" i="2"/>
  <c r="Q24" i="2"/>
  <c r="V23" i="2"/>
  <c r="U23" i="2"/>
  <c r="T23" i="2"/>
  <c r="S23" i="2"/>
  <c r="R23" i="2"/>
  <c r="Q23" i="2"/>
  <c r="W23" i="2" l="1"/>
  <c r="P23" i="2" s="1"/>
  <c r="W24" i="2"/>
  <c r="A61" i="2"/>
  <c r="A60" i="2"/>
  <c r="O30" i="2"/>
  <c r="N30" i="2"/>
  <c r="M30" i="2"/>
  <c r="L30" i="2"/>
  <c r="K30" i="2"/>
  <c r="J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1" i="2"/>
  <c r="U21" i="2"/>
  <c r="T21" i="2"/>
  <c r="S21" i="2"/>
  <c r="R21" i="2"/>
  <c r="Q21" i="2"/>
  <c r="V20" i="2"/>
  <c r="U20" i="2"/>
  <c r="T20" i="2"/>
  <c r="S20" i="2"/>
  <c r="R20" i="2"/>
  <c r="Q20" i="2"/>
  <c r="V17" i="2"/>
  <c r="U17" i="2"/>
  <c r="T17" i="2"/>
  <c r="S17" i="2"/>
  <c r="R17" i="2"/>
  <c r="Q17" i="2"/>
  <c r="V19" i="2"/>
  <c r="U19" i="2"/>
  <c r="T19" i="2"/>
  <c r="S19" i="2"/>
  <c r="R19" i="2"/>
  <c r="Q19" i="2"/>
  <c r="V18" i="2"/>
  <c r="U18" i="2"/>
  <c r="T18" i="2"/>
  <c r="S18" i="2"/>
  <c r="R18" i="2"/>
  <c r="Q18" i="2"/>
  <c r="V22" i="2"/>
  <c r="U22" i="2"/>
  <c r="T22" i="2"/>
  <c r="S22" i="2"/>
  <c r="R22" i="2"/>
  <c r="Q22" i="2"/>
  <c r="V16" i="2"/>
  <c r="U16" i="2"/>
  <c r="T16" i="2"/>
  <c r="S16" i="2"/>
  <c r="R16" i="2"/>
  <c r="Q16" i="2"/>
  <c r="V14" i="2"/>
  <c r="U14" i="2"/>
  <c r="T14" i="2"/>
  <c r="S14" i="2"/>
  <c r="R14" i="2"/>
  <c r="Q14" i="2"/>
  <c r="V13" i="2"/>
  <c r="U13" i="2"/>
  <c r="T13" i="2"/>
  <c r="S13" i="2"/>
  <c r="R13" i="2"/>
  <c r="Q13" i="2"/>
  <c r="V12" i="2"/>
  <c r="U12" i="2"/>
  <c r="T12" i="2"/>
  <c r="S12" i="2"/>
  <c r="R12" i="2"/>
  <c r="Q12" i="2"/>
  <c r="V11" i="2"/>
  <c r="U11" i="2"/>
  <c r="T11" i="2"/>
  <c r="S11" i="2"/>
  <c r="R11" i="2"/>
  <c r="Q11" i="2"/>
  <c r="V10" i="2"/>
  <c r="U10" i="2"/>
  <c r="T10" i="2"/>
  <c r="S10" i="2"/>
  <c r="R10" i="2"/>
  <c r="Q10" i="2"/>
  <c r="A58" i="1"/>
  <c r="A57" i="1"/>
  <c r="O30" i="1"/>
  <c r="N30" i="1"/>
  <c r="M30" i="1"/>
  <c r="L30" i="1"/>
  <c r="K30" i="1"/>
  <c r="J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3" i="1"/>
  <c r="U23" i="1"/>
  <c r="T23" i="1"/>
  <c r="S23" i="1"/>
  <c r="R23" i="1"/>
  <c r="Q23" i="1"/>
  <c r="V21" i="1"/>
  <c r="U21" i="1"/>
  <c r="T21" i="1"/>
  <c r="S21" i="1"/>
  <c r="R21" i="1"/>
  <c r="Q21" i="1"/>
  <c r="V20" i="1"/>
  <c r="U20" i="1"/>
  <c r="T20" i="1"/>
  <c r="S20" i="1"/>
  <c r="R20" i="1"/>
  <c r="Q20" i="1"/>
  <c r="V17" i="1"/>
  <c r="U17" i="1"/>
  <c r="T17" i="1"/>
  <c r="S17" i="1"/>
  <c r="R17" i="1"/>
  <c r="Q17" i="1"/>
  <c r="V19" i="1"/>
  <c r="U19" i="1"/>
  <c r="T19" i="1"/>
  <c r="S19" i="1"/>
  <c r="R19" i="1"/>
  <c r="Q19" i="1"/>
  <c r="V18" i="1"/>
  <c r="U18" i="1"/>
  <c r="T18" i="1"/>
  <c r="S18" i="1"/>
  <c r="R18" i="1"/>
  <c r="Q18" i="1"/>
  <c r="V22" i="1"/>
  <c r="U22" i="1"/>
  <c r="T22" i="1"/>
  <c r="S22" i="1"/>
  <c r="R22" i="1"/>
  <c r="Q22" i="1"/>
  <c r="V16" i="1"/>
  <c r="U16" i="1"/>
  <c r="T16" i="1"/>
  <c r="S16" i="1"/>
  <c r="R16" i="1"/>
  <c r="Q16" i="1"/>
  <c r="V24" i="1"/>
  <c r="U24" i="1"/>
  <c r="T24" i="1"/>
  <c r="S24" i="1"/>
  <c r="R24" i="1"/>
  <c r="Q24"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W26" i="1" l="1"/>
  <c r="P26" i="1" s="1"/>
  <c r="W21" i="1"/>
  <c r="P21" i="1" s="1"/>
  <c r="W19" i="1"/>
  <c r="P19" i="1" s="1"/>
  <c r="W29" i="1"/>
  <c r="P29" i="1" s="1"/>
  <c r="S30" i="1"/>
  <c r="T30" i="1"/>
  <c r="R30" i="1"/>
  <c r="W10" i="1"/>
  <c r="P10" i="1" s="1"/>
  <c r="W14" i="1"/>
  <c r="P14" i="1" s="1"/>
  <c r="W16" i="1"/>
  <c r="P16" i="1" s="1"/>
  <c r="W23" i="1"/>
  <c r="P23" i="1" s="1"/>
  <c r="W24" i="1"/>
  <c r="W28" i="1"/>
  <c r="P28" i="1" s="1"/>
  <c r="W27" i="1"/>
  <c r="P27" i="1" s="1"/>
  <c r="W13" i="1"/>
  <c r="P13" i="1" s="1"/>
  <c r="W12" i="1"/>
  <c r="P12" i="1" s="1"/>
  <c r="W25" i="1"/>
  <c r="P25" i="1" s="1"/>
  <c r="U30" i="1"/>
  <c r="V30" i="1"/>
  <c r="R30" i="2"/>
  <c r="W14" i="2"/>
  <c r="P14" i="2" s="1"/>
  <c r="W27" i="2"/>
  <c r="P27" i="2" s="1"/>
  <c r="W11" i="2"/>
  <c r="P11" i="2" s="1"/>
  <c r="W22" i="2"/>
  <c r="P22" i="2" s="1"/>
  <c r="W28" i="2"/>
  <c r="P28" i="2" s="1"/>
  <c r="W19" i="2"/>
  <c r="P19" i="2" s="1"/>
  <c r="W26" i="2"/>
  <c r="P26" i="2" s="1"/>
  <c r="V30" i="2"/>
  <c r="W25" i="2"/>
  <c r="P25" i="2" s="1"/>
  <c r="W21" i="2"/>
  <c r="P21" i="2" s="1"/>
  <c r="W17" i="2"/>
  <c r="P17" i="2" s="1"/>
  <c r="W29" i="2"/>
  <c r="P29" i="2" s="1"/>
  <c r="W13" i="2"/>
  <c r="P13" i="2" s="1"/>
  <c r="W20" i="2"/>
  <c r="P20" i="2" s="1"/>
  <c r="S30" i="2"/>
  <c r="T30" i="2"/>
  <c r="W18" i="2"/>
  <c r="P18" i="2" s="1"/>
  <c r="W12" i="2"/>
  <c r="P12" i="2" s="1"/>
  <c r="U30" i="2"/>
  <c r="W16" i="2"/>
  <c r="P16" i="2" s="1"/>
  <c r="W22" i="1"/>
  <c r="P22" i="1" s="1"/>
  <c r="W20" i="1"/>
  <c r="P20" i="1" s="1"/>
  <c r="W17" i="1"/>
  <c r="P17" i="1" s="1"/>
  <c r="W18" i="1"/>
  <c r="P18" i="1" s="1"/>
  <c r="W11" i="1"/>
  <c r="P11" i="1" s="1"/>
  <c r="Q30" i="2"/>
  <c r="Q30" i="1"/>
  <c r="W10" i="2"/>
  <c r="P10" i="2" s="1"/>
  <c r="P30" i="1" l="1"/>
  <c r="W30" i="1"/>
  <c r="P30" i="2"/>
  <c r="P32" i="2" s="1"/>
  <c r="W30" i="2"/>
</calcChain>
</file>

<file path=xl/sharedStrings.xml><?xml version="1.0" encoding="utf-8"?>
<sst xmlns="http://schemas.openxmlformats.org/spreadsheetml/2006/main" count="428" uniqueCount="216">
  <si>
    <t xml:space="preserve">家長請透過左上角QRCode掃描後進入營養午餐網頁連結官網食材登錄平臺查詢相關的食品安全，若相關問題可直接撥午餐專線06-3565460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</si>
  <si>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</si>
  <si>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</si>
  <si>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</si>
  <si>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</si>
  <si>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</si>
  <si>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</si>
  <si>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</si>
  <si>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</si>
  <si>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</si>
  <si>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</si>
  <si>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</si>
  <si>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</si>
  <si>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</si>
  <si>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</si>
  <si>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</si>
  <si>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</si>
  <si>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</si>
  <si>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</si>
  <si>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</si>
  <si>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</si>
  <si>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</si>
  <si>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</si>
  <si>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四</t>
  </si>
  <si>
    <t>胚芽飯</t>
  </si>
  <si>
    <t>有機蔬菜</t>
  </si>
  <si>
    <t>五</t>
  </si>
  <si>
    <t>五穀飯</t>
  </si>
  <si>
    <t>一</t>
  </si>
  <si>
    <t>白飯</t>
  </si>
  <si>
    <t>百頁結海帶</t>
  </si>
  <si>
    <t xml:space="preserve">三菇湯
</t>
  </si>
  <si>
    <t>二</t>
  </si>
  <si>
    <t>獅子頭</t>
  </si>
  <si>
    <t>醋溜白菜</t>
  </si>
  <si>
    <t>麻竹筍雞湯</t>
  </si>
  <si>
    <t>三</t>
  </si>
  <si>
    <t>蒜香菜豆</t>
  </si>
  <si>
    <t>豆瓣雞丁</t>
  </si>
  <si>
    <t>拌三絲</t>
  </si>
  <si>
    <t>洋蔥炒蛋</t>
  </si>
  <si>
    <t>油豆腐肉燥</t>
  </si>
  <si>
    <t>椒鹽蛋</t>
  </si>
  <si>
    <t>蠔油芥藍</t>
  </si>
  <si>
    <t>冬瓜排骨湯</t>
  </si>
  <si>
    <t>羅宋湯</t>
  </si>
  <si>
    <t>義大利麵</t>
  </si>
  <si>
    <t>香烤腿排</t>
  </si>
  <si>
    <t>關東煮</t>
  </si>
  <si>
    <t>義式蕃茄肉醬料</t>
  </si>
  <si>
    <t>玉米濃湯</t>
  </si>
  <si>
    <t>蕃茄炒蛋</t>
  </si>
  <si>
    <t>冬瓜檸檬茶</t>
  </si>
  <si>
    <t>蒜香高麗</t>
  </si>
  <si>
    <t>翡翠豆腐羹</t>
  </si>
  <si>
    <t>白油麵</t>
  </si>
  <si>
    <t>滷蛋</t>
  </si>
  <si>
    <t>火腿時蔬涼麵料</t>
  </si>
  <si>
    <t>珊瑚炒蛋</t>
  </si>
  <si>
    <t>泰式蒸魚</t>
  </si>
  <si>
    <t>珍珠丸</t>
  </si>
  <si>
    <t>青江燴蛋</t>
  </si>
  <si>
    <t>味磳湯</t>
  </si>
  <si>
    <t>端午節放假</t>
  </si>
  <si>
    <t>香菇雞湯</t>
  </si>
  <si>
    <t>紅燒魚</t>
  </si>
  <si>
    <t>黑輪滷丸</t>
  </si>
  <si>
    <t>黃瓜燴羹</t>
  </si>
  <si>
    <t>海芽排骨湯</t>
  </si>
  <si>
    <t>鐵板麵</t>
  </si>
  <si>
    <t>香烤雞腿</t>
  </si>
  <si>
    <t>肉羹麵湯料</t>
  </si>
  <si>
    <t>奶油花椰</t>
  </si>
  <si>
    <t>肉羹麵湯</t>
  </si>
  <si>
    <t>客家小炒</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</si>
  <si>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</si>
  <si>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</si>
  <si>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</si>
  <si>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</si>
  <si>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</si>
  <si>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</si>
  <si>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</si>
  <si>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</si>
  <si>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</si>
  <si>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</si>
  <si>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</si>
  <si>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</si>
  <si>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</si>
  <si>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</si>
  <si>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</si>
  <si>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</si>
  <si>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</si>
  <si>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</si>
  <si>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</si>
  <si>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</si>
  <si>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</si>
  <si>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</si>
  <si>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</si>
  <si>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</si>
  <si>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</si>
  <si>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</si>
  <si>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</si>
  <si>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</si>
  <si>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</si>
  <si>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</si>
  <si>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</si>
  <si>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</si>
  <si>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</si>
  <si>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</si>
  <si>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</si>
  <si>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</si>
  <si>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</si>
  <si>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</si>
  <si>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</si>
  <si>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</si>
  <si>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</si>
  <si>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</si>
  <si>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</si>
  <si>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</si>
  <si>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食譜設計：戴秀梅 (營養師)</t>
  </si>
  <si>
    <t>有機時蔬</t>
  </si>
  <si>
    <t>酥炸豆腐</t>
  </si>
  <si>
    <t>三杯杏鮑菇</t>
  </si>
  <si>
    <t>麻竹筍湯</t>
  </si>
  <si>
    <t>三杯素雞</t>
  </si>
  <si>
    <t>素炒青江菜</t>
  </si>
  <si>
    <t>炸素肉排</t>
  </si>
  <si>
    <t>黑胡椒豆腐</t>
  </si>
  <si>
    <t>香菇高麗</t>
  </si>
  <si>
    <t>涼麵料</t>
  </si>
  <si>
    <t>紅燒豆包</t>
  </si>
  <si>
    <t>黑胡椒素雞</t>
  </si>
  <si>
    <t>香菇素肉湯</t>
  </si>
  <si>
    <t>鹽酥杏鮑菇</t>
  </si>
  <si>
    <t>香滷豆干</t>
  </si>
  <si>
    <t>海芽素排湯</t>
  </si>
  <si>
    <t>龍鳳腿</t>
  </si>
  <si>
    <t xml:space="preserve">       感謝協助。</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</si>
  <si>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</si>
  <si>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</si>
  <si>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</si>
  <si>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</si>
  <si>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</si>
  <si>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</si>
  <si>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</si>
  <si>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</si>
  <si>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</si>
  <si>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</si>
  <si>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</si>
  <si>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</si>
  <si>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</si>
  <si>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</si>
  <si>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</si>
  <si>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</si>
  <si>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酥炸魚</t>
    <phoneticPr fontId="47" type="noConversion"/>
  </si>
  <si>
    <t>洋蔥豬柳</t>
    <phoneticPr fontId="47" type="noConversion"/>
  </si>
  <si>
    <t>韓式炸雞</t>
    <phoneticPr fontId="47" type="noConversion"/>
  </si>
  <si>
    <t xml:space="preserve">       台南市安順國小113.6月份學校供應量反映表</t>
    <phoneticPr fontId="4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</si>
  <si>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113年6月1日</t>
    </r>
    <phoneticPr fontId="47" type="noConversion"/>
  </si>
  <si>
    <t>松茸菇炊飯</t>
    <phoneticPr fontId="47" type="noConversion"/>
  </si>
  <si>
    <t>松茸菇炊飯料</t>
    <phoneticPr fontId="47" type="noConversion"/>
  </si>
  <si>
    <t>蜜汁雞腿</t>
    <phoneticPr fontId="47" type="noConversion"/>
  </si>
  <si>
    <t>蕃茄燒肉</t>
    <phoneticPr fontId="47" type="noConversion"/>
  </si>
  <si>
    <t>端午節放假</t>
    <phoneticPr fontId="47" type="noConversion"/>
  </si>
  <si>
    <r>
      <t xml:space="preserve">              113</t>
    </r>
    <r>
      <rPr>
        <sz val="16"/>
        <color rgb="FF000000"/>
        <rFont val="細明體"/>
        <family val="3"/>
        <charset val="136"/>
      </rPr>
      <t>年</t>
    </r>
    <r>
      <rPr>
        <sz val="16"/>
        <color rgb="FF000000"/>
        <rFont val="Arial"/>
        <family val="2"/>
      </rPr>
      <t>6</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47" type="noConversion"/>
  </si>
  <si>
    <t xml:space="preserve">                出版日期：中華民國113年6月1日</t>
    <phoneticPr fontId="47" type="noConversion"/>
  </si>
  <si>
    <t xml:space="preserve">                供應人數：2376人</t>
    <phoneticPr fontId="47" type="noConversion"/>
  </si>
  <si>
    <t xml:space="preserve">       台南市安順國小113.6月份學校供應量反映表</t>
    <phoneticPr fontId="4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</si>
  <si>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113年6月1日</t>
    </r>
    <phoneticPr fontId="47" type="noConversion"/>
  </si>
  <si>
    <t>肉粽</t>
    <phoneticPr fontId="47" type="noConversion"/>
  </si>
  <si>
    <t>味磳湯</t>
    <phoneticPr fontId="47" type="noConversion"/>
  </si>
  <si>
    <t>毛豆莢</t>
    <phoneticPr fontId="47" type="noConversion"/>
  </si>
  <si>
    <t>熟烤翅腿</t>
    <phoneticPr fontId="47" type="noConversion"/>
  </si>
  <si>
    <t>瓜仔肉燥</t>
    <phoneticPr fontId="47" type="noConversion"/>
  </si>
  <si>
    <t>花生麵筋</t>
    <phoneticPr fontId="47" type="noConversion"/>
  </si>
  <si>
    <t>海帶排骨湯</t>
    <phoneticPr fontId="47" type="noConversion"/>
  </si>
  <si>
    <t>蘿蔔燒肉</t>
    <phoneticPr fontId="47" type="noConversion"/>
  </si>
  <si>
    <t>蒜泥白肉</t>
    <phoneticPr fontId="47" type="noConversion"/>
  </si>
  <si>
    <t>蔥油雞</t>
    <phoneticPr fontId="47" type="noConversion"/>
  </si>
  <si>
    <t>五穀飯</t>
    <phoneticPr fontId="47" type="noConversion"/>
  </si>
  <si>
    <t>白飯</t>
    <phoneticPr fontId="47" type="noConversion"/>
  </si>
  <si>
    <t>紅燒冬瓜</t>
    <phoneticPr fontId="47" type="noConversion"/>
  </si>
  <si>
    <t>豆輪燒肉</t>
    <phoneticPr fontId="47" type="noConversion"/>
  </si>
  <si>
    <t>紅茶鮮奶茶</t>
    <phoneticPr fontId="47" type="noConversion"/>
  </si>
  <si>
    <t>國產豆漿</t>
    <phoneticPr fontId="47" type="noConversion"/>
  </si>
  <si>
    <t xml:space="preserve">                                                                                  出版日期：中華民國113年6月1日</t>
    <phoneticPr fontId="47" type="noConversion"/>
  </si>
  <si>
    <t xml:space="preserve">                                                          供應人數：35人</t>
    <phoneticPr fontId="47" type="noConversion"/>
  </si>
  <si>
    <r>
      <t xml:space="preserve">              113</t>
    </r>
    <r>
      <rPr>
        <sz val="16"/>
        <color rgb="FF000000"/>
        <rFont val="細明體"/>
        <family val="3"/>
        <charset val="136"/>
      </rPr>
      <t>年</t>
    </r>
    <r>
      <rPr>
        <sz val="16"/>
        <color rgb="FF000000"/>
        <rFont val="Arial"/>
        <family val="2"/>
      </rPr>
      <t>6</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47" type="noConversion"/>
  </si>
  <si>
    <t>醋溜白菜</t>
    <phoneticPr fontId="47" type="noConversion"/>
  </si>
  <si>
    <t>韓式炸雞</t>
    <phoneticPr fontId="47" type="noConversion"/>
  </si>
  <si>
    <t>三杯雞</t>
    <phoneticPr fontId="47" type="noConversion"/>
  </si>
  <si>
    <t>鮑菇肉片</t>
    <phoneticPr fontId="47" type="noConversion"/>
  </si>
  <si>
    <t>五穀飯</t>
    <phoneticPr fontId="47" type="noConversion"/>
  </si>
  <si>
    <t>白飯</t>
    <phoneticPr fontId="47" type="noConversion"/>
  </si>
  <si>
    <t>紅燒冬瓜</t>
    <phoneticPr fontId="47" type="noConversion"/>
  </si>
  <si>
    <t>紫菜貢丸湯</t>
    <phoneticPr fontId="47" type="noConversion"/>
  </si>
  <si>
    <t>海帶排骨湯</t>
    <phoneticPr fontId="47" type="noConversion"/>
  </si>
  <si>
    <t>紅茶鮮奶茶</t>
    <phoneticPr fontId="47" type="noConversion"/>
  </si>
  <si>
    <t>豆輪燒肉</t>
    <phoneticPr fontId="47" type="noConversion"/>
  </si>
  <si>
    <t>冬瓜排骨湯</t>
    <phoneticPr fontId="47" type="noConversion"/>
  </si>
  <si>
    <t>紫菜貢丸湯</t>
    <phoneticPr fontId="47" type="noConversion"/>
  </si>
  <si>
    <t>毛豆莢</t>
    <phoneticPr fontId="47" type="noConversion"/>
  </si>
  <si>
    <t>奶油玉米</t>
    <phoneticPr fontId="47" type="noConversion"/>
  </si>
  <si>
    <t>竹筍海鮮湯</t>
    <phoneticPr fontId="47" type="noConversion"/>
  </si>
  <si>
    <t>肉鬆麵包</t>
    <phoneticPr fontId="47" type="noConversion"/>
  </si>
  <si>
    <t>西式餐點</t>
    <phoneticPr fontId="47" type="noConversion"/>
  </si>
  <si>
    <t>素獅子頭</t>
    <phoneticPr fontId="47" type="noConversion"/>
  </si>
  <si>
    <t>有機時蔬</t>
    <phoneticPr fontId="47" type="noConversion"/>
  </si>
  <si>
    <t>韓式年糕</t>
  </si>
  <si>
    <t>韓式年糕</t>
    <phoneticPr fontId="47" type="noConversion"/>
  </si>
  <si>
    <t>竹筍素鮮湯</t>
    <phoneticPr fontId="47" type="noConversion"/>
  </si>
  <si>
    <t>奶油玉米</t>
    <phoneticPr fontId="47" type="noConversion"/>
  </si>
  <si>
    <t>奶酥麵包</t>
    <phoneticPr fontId="47" type="noConversion"/>
  </si>
  <si>
    <t>乳品</t>
    <phoneticPr fontId="47" type="noConversion"/>
  </si>
  <si>
    <t>乳品</t>
    <phoneticPr fontId="47" type="noConversion"/>
  </si>
  <si>
    <t>綠豆粉角湯</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</si>
</sst>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55">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8"/>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rgb="FF000000"/>
      <name val="Calibri"/>
      <family val="2"/>
    </font>
    <font>
      <sz val="10"/>
      <color rgb="FF000000"/>
      <name val="DFKai-SB"/>
      <family val="4"/>
      <charset val="136"/>
    </font>
    <font>
      <sz val="12"/>
      <color rgb="FF000000"/>
      <name val="DFKai-SB"/>
      <family val="4"/>
      <charset val="136"/>
    </font>
    <font>
      <sz val="12"/>
      <color theme="1"/>
      <name val="MingLiu"/>
      <family val="3"/>
      <charset val="136"/>
    </font>
    <font>
      <sz val="10"/>
      <color theme="1"/>
      <name val="MingLiu"/>
      <family val="3"/>
      <charset val="136"/>
    </font>
    <font>
      <sz val="8"/>
      <color theme="1"/>
      <name val="Times New Roman"/>
      <family val="1"/>
    </font>
    <font>
      <sz val="8"/>
      <color theme="1"/>
      <name val="PMingLiu"/>
      <family val="1"/>
      <charset val="136"/>
    </font>
    <font>
      <sz val="12"/>
      <color theme="1"/>
      <name val="PMingLiu"/>
      <family val="1"/>
      <charset val="136"/>
    </font>
    <font>
      <sz val="11"/>
      <color theme="1"/>
      <name val="MingLiu"/>
      <family val="3"/>
      <charset val="136"/>
    </font>
    <font>
      <sz val="9"/>
      <color rgb="FF000000"/>
      <name val="DFKai-SB"/>
      <family val="4"/>
      <charset val="136"/>
    </font>
    <font>
      <sz val="12"/>
      <color theme="1"/>
      <name val="Calibri"/>
      <family val="2"/>
    </font>
    <font>
      <sz val="9"/>
      <color theme="1"/>
      <name val="MingLiu"/>
      <family val="3"/>
      <charset val="136"/>
    </font>
    <font>
      <sz val="8"/>
      <color theme="1"/>
      <name val="MingLiu"/>
      <family val="3"/>
      <charset val="136"/>
    </font>
    <font>
      <sz val="14"/>
      <color theme="1"/>
      <name val="MingLiu"/>
      <family val="3"/>
      <charset val="136"/>
    </font>
    <font>
      <sz val="8"/>
      <color theme="1"/>
      <name val="DFKai-SB"/>
      <family val="4"/>
      <charset val="136"/>
    </font>
    <font>
      <sz val="8"/>
      <color rgb="FF000000"/>
      <name val="Times New Roman"/>
      <family val="1"/>
    </font>
    <font>
      <sz val="12"/>
      <color rgb="FF000000"/>
      <name val="MingLiu"/>
      <family val="3"/>
      <charset val="136"/>
    </font>
    <font>
      <sz val="9"/>
      <color rgb="FF000000"/>
      <name val="MingLiu"/>
      <family val="3"/>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6"/>
      <color rgb="FF000000"/>
      <name val="DFKai-SB"/>
      <family val="4"/>
      <charset val="136"/>
    </font>
    <font>
      <sz val="8"/>
      <color rgb="FF000000"/>
      <name val="Calibri"/>
      <family val="2"/>
    </font>
    <font>
      <sz val="12"/>
      <color rgb="FF000000"/>
      <name val="BiauKai"/>
    </font>
    <font>
      <sz val="11"/>
      <color rgb="FF000000"/>
      <name val="Times New Roman"/>
      <family val="1"/>
    </font>
    <font>
      <sz val="8"/>
      <color rgb="FF000000"/>
      <name val="DFKai-SB"/>
      <family val="4"/>
      <charset val="136"/>
    </font>
    <font>
      <sz val="12"/>
      <color theme="1"/>
      <name val="DFKai-SB"/>
      <family val="4"/>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2"/>
      <color rgb="FF000000"/>
      <name val="Calibri"/>
      <family val="3"/>
      <charset val="136"/>
      <scheme val="minor"/>
    </font>
    <font>
      <sz val="12"/>
      <color rgb="FF0000CC"/>
      <name val="MingLiu"/>
      <family val="3"/>
      <charset val="136"/>
    </font>
    <font>
      <sz val="12"/>
      <color rgb="FFFF0000"/>
      <name val="MingLiu"/>
      <family val="3"/>
      <charset val="136"/>
    </font>
    <font>
      <sz val="6"/>
      <color theme="1"/>
      <name val="MingLiu"/>
      <family val="3"/>
      <charset val="136"/>
    </font>
    <font>
      <sz val="10"/>
      <color rgb="FFFF0000"/>
      <name val="MingLiu"/>
      <family val="3"/>
      <charset val="136"/>
    </font>
    <font>
      <sz val="11"/>
      <color rgb="FFFF0000"/>
      <name val="MingLiu"/>
      <family val="3"/>
      <charset val="136"/>
    </font>
    <font>
      <sz val="8"/>
      <color rgb="FFFF0000"/>
      <name val="細明體"/>
      <family val="3"/>
      <charset val="136"/>
    </font>
  </fonts>
  <fills count="3">
    <fill>
      <patternFill patternType="none"/>
    </fill>
    <fill>
      <patternFill patternType="gray125"/>
    </fill>
    <fill>
      <patternFill patternType="solid">
        <fgColor rgb="FFFFFFFF"/>
        <bgColor rgb="FFFFFFFF"/>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9">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8" fillId="0" borderId="2" xfId="0" applyFont="1" applyBorder="1" applyAlignment="1">
      <alignment vertical="center" wrapText="1"/>
    </xf>
    <xf numFmtId="0" fontId="12" fillId="0" borderId="0" xfId="0" applyFont="1" applyAlignment="1">
      <alignment vertical="center"/>
    </xf>
    <xf numFmtId="0" fontId="8" fillId="0" borderId="1" xfId="0" applyFont="1" applyBorder="1" applyAlignment="1">
      <alignment vertical="center" wrapText="1"/>
    </xf>
    <xf numFmtId="0" fontId="3" fillId="0" borderId="2" xfId="0" applyFont="1" applyBorder="1" applyAlignment="1">
      <alignment vertical="center"/>
    </xf>
    <xf numFmtId="0" fontId="3" fillId="0" borderId="0" xfId="0" applyFont="1" applyAlignment="1">
      <alignment vertical="center"/>
    </xf>
    <xf numFmtId="0" fontId="28" fillId="0" borderId="4" xfId="0" applyFont="1" applyBorder="1" applyAlignment="1">
      <alignment horizontal="left" vertical="center" wrapText="1"/>
    </xf>
    <xf numFmtId="1" fontId="28" fillId="0" borderId="4" xfId="0" applyNumberFormat="1" applyFont="1" applyBorder="1" applyAlignment="1">
      <alignment vertical="center"/>
    </xf>
    <xf numFmtId="0" fontId="27" fillId="0" borderId="4" xfId="0" applyFont="1" applyBorder="1" applyAlignment="1">
      <alignment horizontal="left" vertical="center" wrapText="1"/>
    </xf>
    <xf numFmtId="0" fontId="7" fillId="0" borderId="4" xfId="0" applyFont="1" applyBorder="1" applyAlignment="1">
      <alignment horizontal="left" vertical="center" wrapText="1"/>
    </xf>
    <xf numFmtId="2" fontId="7" fillId="0" borderId="4"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30" fillId="0" borderId="0" xfId="0" applyFont="1" applyAlignment="1">
      <alignment vertical="center"/>
    </xf>
    <xf numFmtId="1" fontId="3" fillId="0" borderId="0" xfId="0" applyNumberFormat="1" applyFont="1" applyAlignment="1">
      <alignment vertical="center"/>
    </xf>
    <xf numFmtId="0" fontId="31" fillId="0" borderId="0" xfId="0" applyFont="1" applyAlignment="1">
      <alignment vertical="center"/>
    </xf>
    <xf numFmtId="0" fontId="3" fillId="0" borderId="0" xfId="0" applyFont="1" applyAlignment="1">
      <alignment horizontal="center" wrapText="1"/>
    </xf>
    <xf numFmtId="0" fontId="10" fillId="0" borderId="0" xfId="0" applyFont="1" applyAlignment="1">
      <alignment vertical="center"/>
    </xf>
    <xf numFmtId="0" fontId="32" fillId="0" borderId="0" xfId="0" applyFont="1" applyAlignment="1">
      <alignment horizontal="left" vertical="center"/>
    </xf>
    <xf numFmtId="0" fontId="33" fillId="0" borderId="0" xfId="0" applyFont="1" applyAlignment="1">
      <alignment horizontal="left" vertical="center"/>
    </xf>
    <xf numFmtId="0" fontId="35" fillId="0" borderId="0" xfId="0" applyFont="1" applyAlignment="1">
      <alignment vertical="center"/>
    </xf>
    <xf numFmtId="0" fontId="36" fillId="0" borderId="1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vertical="center" wrapText="1"/>
    </xf>
    <xf numFmtId="0" fontId="36"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2" xfId="0" applyFont="1" applyBorder="1" applyAlignment="1">
      <alignment vertical="center"/>
    </xf>
    <xf numFmtId="0" fontId="36" fillId="0" borderId="2" xfId="0" applyFont="1" applyBorder="1" applyAlignment="1">
      <alignment vertical="top" wrapText="1"/>
    </xf>
    <xf numFmtId="0" fontId="36" fillId="0" borderId="0" xfId="0" applyFont="1" applyAlignment="1">
      <alignment horizontal="left" vertical="center"/>
    </xf>
    <xf numFmtId="0" fontId="35" fillId="0" borderId="0" xfId="0" applyFont="1" applyAlignment="1">
      <alignment horizontal="left" vertical="center"/>
    </xf>
    <xf numFmtId="0" fontId="3" fillId="0" borderId="0" xfId="0" applyFont="1" applyAlignment="1">
      <alignment horizontal="left" vertical="center"/>
    </xf>
    <xf numFmtId="0" fontId="33" fillId="0" borderId="0" xfId="0" applyFont="1" applyAlignment="1">
      <alignment horizontal="center" vertical="center"/>
    </xf>
    <xf numFmtId="1" fontId="14" fillId="0" borderId="4" xfId="0" applyNumberFormat="1" applyFont="1" applyBorder="1" applyAlignment="1">
      <alignment vertical="center" wrapText="1"/>
    </xf>
    <xf numFmtId="0" fontId="0" fillId="0" borderId="0" xfId="0" applyFont="1" applyAlignment="1">
      <alignment vertical="center"/>
    </xf>
    <xf numFmtId="0" fontId="3" fillId="0" borderId="0" xfId="0" applyFont="1" applyAlignment="1">
      <alignment horizontal="center" vertical="center"/>
    </xf>
    <xf numFmtId="0" fontId="32" fillId="0" borderId="0" xfId="0" applyFont="1" applyAlignment="1">
      <alignment horizontal="left" vertical="center"/>
    </xf>
    <xf numFmtId="0" fontId="0" fillId="0" borderId="13" xfId="0" applyFont="1" applyBorder="1" applyAlignment="1">
      <alignment vertical="center"/>
    </xf>
    <xf numFmtId="0" fontId="34" fillId="0" borderId="0" xfId="0" applyFont="1" applyAlignment="1">
      <alignment vertical="center"/>
    </xf>
    <xf numFmtId="0" fontId="48" fillId="0" borderId="0" xfId="0" applyFont="1" applyAlignment="1">
      <alignment vertical="center"/>
    </xf>
    <xf numFmtId="0" fontId="3" fillId="0" borderId="5" xfId="0" applyFont="1" applyBorder="1" applyAlignment="1">
      <alignment vertical="center"/>
    </xf>
    <xf numFmtId="176" fontId="13" fillId="0" borderId="13"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vertical="center" wrapText="1"/>
    </xf>
    <xf numFmtId="0" fontId="20" fillId="0" borderId="13" xfId="0" applyFont="1" applyBorder="1" applyAlignment="1">
      <alignment vertical="center" wrapText="1"/>
    </xf>
    <xf numFmtId="0" fontId="15" fillId="0" borderId="13" xfId="0" applyFont="1" applyBorder="1" applyAlignment="1">
      <alignment vertical="top" wrapText="1"/>
    </xf>
    <xf numFmtId="0" fontId="16" fillId="0" borderId="13" xfId="0" applyFont="1" applyBorder="1" applyAlignment="1">
      <alignment horizontal="center" vertical="center" wrapText="1"/>
    </xf>
    <xf numFmtId="0" fontId="15" fillId="0" borderId="13" xfId="0" applyFont="1" applyBorder="1" applyAlignment="1">
      <alignment horizontal="left" vertical="center" wrapText="1"/>
    </xf>
    <xf numFmtId="1" fontId="15" fillId="0" borderId="13" xfId="0" applyNumberFormat="1" applyFont="1" applyBorder="1" applyAlignment="1">
      <alignment vertical="center"/>
    </xf>
    <xf numFmtId="0" fontId="17" fillId="0" borderId="13" xfId="0" applyFont="1" applyBorder="1" applyAlignment="1">
      <alignment horizontal="left" vertical="center" wrapText="1"/>
    </xf>
    <xf numFmtId="0" fontId="18" fillId="0" borderId="13" xfId="0" applyFont="1" applyBorder="1" applyAlignment="1">
      <alignment horizontal="left" vertical="center" wrapText="1"/>
    </xf>
    <xf numFmtId="1" fontId="19" fillId="0" borderId="13" xfId="0" applyNumberFormat="1" applyFont="1" applyBorder="1" applyAlignment="1">
      <alignment vertical="center"/>
    </xf>
    <xf numFmtId="0" fontId="15" fillId="2" borderId="13" xfId="0" applyFont="1" applyFill="1" applyBorder="1" applyAlignment="1">
      <alignment vertical="center" wrapText="1"/>
    </xf>
    <xf numFmtId="0" fontId="49" fillId="0" borderId="13" xfId="0" applyFont="1" applyBorder="1" applyAlignment="1">
      <alignment vertical="center" wrapText="1"/>
    </xf>
    <xf numFmtId="176" fontId="21" fillId="0" borderId="13" xfId="0" applyNumberFormat="1" applyFont="1" applyBorder="1" applyAlignment="1">
      <alignment horizontal="center" vertical="center" wrapText="1"/>
    </xf>
    <xf numFmtId="0" fontId="23" fillId="0" borderId="13" xfId="0" applyFont="1" applyBorder="1" applyAlignment="1">
      <alignment vertical="center" wrapText="1"/>
    </xf>
    <xf numFmtId="0" fontId="24" fillId="0" borderId="13" xfId="0" applyFont="1" applyBorder="1" applyAlignment="1">
      <alignment vertical="center" wrapText="1"/>
    </xf>
    <xf numFmtId="0" fontId="15" fillId="0" borderId="13" xfId="0" applyFont="1" applyBorder="1" applyAlignment="1">
      <alignment horizontal="center" vertical="center" wrapText="1"/>
    </xf>
    <xf numFmtId="0" fontId="49" fillId="0" borderId="13" xfId="0" applyFont="1" applyBorder="1" applyAlignment="1">
      <alignment vertical="center"/>
    </xf>
    <xf numFmtId="0" fontId="15" fillId="0" borderId="13" xfId="0" applyFont="1" applyBorder="1" applyAlignment="1">
      <alignment vertical="center"/>
    </xf>
    <xf numFmtId="0" fontId="25" fillId="0" borderId="13" xfId="0" applyFont="1" applyBorder="1" applyAlignment="1">
      <alignment vertical="center" wrapText="1"/>
    </xf>
    <xf numFmtId="0" fontId="26" fillId="0" borderId="13" xfId="0" applyFont="1" applyBorder="1" applyAlignment="1">
      <alignment horizontal="center" vertical="center" wrapText="1"/>
    </xf>
    <xf numFmtId="0" fontId="27" fillId="0" borderId="13" xfId="0" applyFont="1" applyBorder="1" applyAlignment="1">
      <alignment horizontal="left" vertical="center" wrapText="1"/>
    </xf>
    <xf numFmtId="0" fontId="7" fillId="0" borderId="13" xfId="0" applyFont="1" applyBorder="1" applyAlignment="1">
      <alignment horizontal="left" vertical="center" wrapText="1"/>
    </xf>
    <xf numFmtId="1" fontId="3" fillId="0" borderId="13" xfId="0" applyNumberFormat="1" applyFont="1" applyBorder="1" applyAlignment="1">
      <alignment vertical="center"/>
    </xf>
    <xf numFmtId="0" fontId="49" fillId="0" borderId="13" xfId="0" applyFont="1" applyBorder="1" applyAlignment="1">
      <alignment horizontal="left" vertical="center" wrapText="1"/>
    </xf>
    <xf numFmtId="0" fontId="16" fillId="0" borderId="13" xfId="0" applyFont="1" applyBorder="1" applyAlignment="1">
      <alignment horizontal="left" vertical="center" wrapText="1"/>
    </xf>
    <xf numFmtId="1" fontId="15" fillId="0" borderId="13" xfId="0" applyNumberFormat="1" applyFont="1" applyBorder="1" applyAlignment="1">
      <alignment horizontal="right" vertical="center" wrapText="1"/>
    </xf>
    <xf numFmtId="1" fontId="22" fillId="0" borderId="13" xfId="0" applyNumberFormat="1" applyFont="1" applyBorder="1" applyAlignment="1">
      <alignment horizontal="right" vertical="center"/>
    </xf>
    <xf numFmtId="1" fontId="15" fillId="0" borderId="13" xfId="0" applyNumberFormat="1" applyFont="1" applyBorder="1" applyAlignment="1">
      <alignment horizontal="left" vertical="center" wrapText="1"/>
    </xf>
    <xf numFmtId="0" fontId="16" fillId="0" borderId="13" xfId="0" applyFont="1" applyBorder="1" applyAlignment="1">
      <alignment vertical="center" wrapText="1"/>
    </xf>
    <xf numFmtId="0" fontId="15" fillId="0" borderId="13" xfId="0" applyFont="1" applyBorder="1" applyAlignment="1">
      <alignment horizontal="left" vertical="center"/>
    </xf>
    <xf numFmtId="1" fontId="15" fillId="0" borderId="13" xfId="0" applyNumberFormat="1" applyFont="1" applyBorder="1" applyAlignment="1">
      <alignment horizontal="right" vertical="center"/>
    </xf>
    <xf numFmtId="0" fontId="3" fillId="0" borderId="13" xfId="0" applyFont="1" applyBorder="1" applyAlignment="1">
      <alignment horizontal="center" vertical="center" wrapText="1"/>
    </xf>
    <xf numFmtId="0" fontId="3" fillId="0" borderId="13" xfId="0" applyFont="1" applyBorder="1" applyAlignment="1">
      <alignment vertical="center"/>
    </xf>
    <xf numFmtId="0" fontId="28" fillId="0" borderId="13" xfId="0" applyFont="1" applyBorder="1" applyAlignment="1">
      <alignment horizontal="center" vertical="center" wrapText="1"/>
    </xf>
    <xf numFmtId="0" fontId="28" fillId="0" borderId="13" xfId="0" applyFont="1" applyBorder="1" applyAlignment="1">
      <alignment horizontal="left" vertical="center" wrapText="1"/>
    </xf>
    <xf numFmtId="1" fontId="28" fillId="0" borderId="13" xfId="0" applyNumberFormat="1" applyFont="1" applyBorder="1" applyAlignment="1">
      <alignment horizontal="left" vertical="center" wrapText="1"/>
    </xf>
    <xf numFmtId="176" fontId="21" fillId="0" borderId="4"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37" fillId="0" borderId="13" xfId="0" applyFont="1" applyBorder="1" applyAlignment="1">
      <alignment horizontal="center" vertical="center" wrapText="1"/>
    </xf>
    <xf numFmtId="0" fontId="38" fillId="0" borderId="13" xfId="0" applyFont="1" applyBorder="1" applyAlignment="1">
      <alignment horizontal="left" vertical="center" wrapText="1"/>
    </xf>
    <xf numFmtId="1" fontId="39" fillId="0" borderId="13" xfId="0" applyNumberFormat="1" applyFont="1" applyBorder="1" applyAlignment="1">
      <alignment horizontal="right" vertical="center" wrapText="1"/>
    </xf>
    <xf numFmtId="1" fontId="12" fillId="0" borderId="13" xfId="0" applyNumberFormat="1" applyFont="1" applyBorder="1" applyAlignment="1">
      <alignment horizontal="right" vertical="center"/>
    </xf>
    <xf numFmtId="0" fontId="40" fillId="0" borderId="13" xfId="0" applyFont="1" applyBorder="1" applyAlignment="1">
      <alignment horizontal="left" vertical="center" wrapText="1"/>
    </xf>
    <xf numFmtId="1" fontId="14" fillId="0" borderId="13" xfId="0" applyNumberFormat="1" applyFont="1" applyBorder="1" applyAlignment="1">
      <alignment vertical="center" wrapText="1"/>
    </xf>
    <xf numFmtId="0" fontId="41" fillId="0" borderId="13" xfId="0" applyFont="1" applyBorder="1" applyAlignment="1">
      <alignment horizontal="center" vertical="center" wrapText="1"/>
    </xf>
    <xf numFmtId="0" fontId="23" fillId="0" borderId="13" xfId="0" applyFont="1" applyBorder="1" applyAlignment="1">
      <alignment horizontal="center" vertical="center" wrapText="1"/>
    </xf>
    <xf numFmtId="1" fontId="42" fillId="0" borderId="13" xfId="0" applyNumberFormat="1" applyFont="1" applyBorder="1" applyAlignment="1">
      <alignment vertical="center" wrapText="1"/>
    </xf>
    <xf numFmtId="0" fontId="27"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11" fillId="0" borderId="9" xfId="0" applyFont="1" applyBorder="1" applyAlignment="1">
      <alignment vertical="center"/>
    </xf>
    <xf numFmtId="0" fontId="11" fillId="0" borderId="10" xfId="0" applyFont="1" applyBorder="1" applyAlignment="1">
      <alignment vertical="center"/>
    </xf>
    <xf numFmtId="0" fontId="50" fillId="0" borderId="13" xfId="0" applyFont="1" applyBorder="1" applyAlignment="1">
      <alignment vertical="center" wrapText="1"/>
    </xf>
    <xf numFmtId="0" fontId="51" fillId="0" borderId="13" xfId="0" applyFont="1" applyBorder="1" applyAlignment="1">
      <alignment vertical="center" wrapText="1"/>
    </xf>
    <xf numFmtId="0" fontId="52"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vertical="center" wrapText="1"/>
    </xf>
    <xf numFmtId="0" fontId="53" fillId="0" borderId="13" xfId="0" applyFont="1" applyBorder="1" applyAlignment="1">
      <alignment vertical="center" wrapText="1"/>
    </xf>
    <xf numFmtId="0" fontId="54" fillId="0" borderId="9" xfId="0" applyFont="1" applyBorder="1" applyAlignment="1">
      <alignment horizontal="center" vertical="center" wrapText="1"/>
    </xf>
    <xf numFmtId="0" fontId="0" fillId="0" borderId="0" xfId="0" applyFont="1" applyAlignment="1">
      <alignment vertical="center"/>
    </xf>
    <xf numFmtId="0" fontId="32" fillId="0" borderId="0" xfId="0" applyFont="1" applyAlignment="1">
      <alignment horizontal="left" vertical="center"/>
    </xf>
    <xf numFmtId="0" fontId="0" fillId="0" borderId="0" xfId="0" applyFont="1" applyAlignment="1">
      <alignment vertical="center"/>
    </xf>
    <xf numFmtId="0" fontId="36" fillId="0" borderId="5" xfId="0" applyFont="1" applyBorder="1" applyAlignment="1">
      <alignment horizontal="center" vertical="center" wrapText="1"/>
    </xf>
    <xf numFmtId="0" fontId="11" fillId="0" borderId="6" xfId="0" applyFont="1" applyBorder="1" applyAlignment="1">
      <alignment vertical="center"/>
    </xf>
    <xf numFmtId="0" fontId="11" fillId="0" borderId="7" xfId="0" applyFont="1" applyBorder="1" applyAlignment="1">
      <alignment vertical="center"/>
    </xf>
    <xf numFmtId="0" fontId="36" fillId="0" borderId="5" xfId="0" applyFont="1" applyBorder="1" applyAlignment="1">
      <alignment horizontal="center" vertical="top" wrapText="1"/>
    </xf>
    <xf numFmtId="0" fontId="33" fillId="0" borderId="0" xfId="0" applyFont="1" applyAlignment="1">
      <alignment horizontal="center" vertical="center"/>
    </xf>
    <xf numFmtId="0" fontId="34" fillId="0" borderId="0" xfId="0" applyFont="1" applyAlignment="1">
      <alignment horizontal="left"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wrapText="1"/>
    </xf>
    <xf numFmtId="0" fontId="11" fillId="0" borderId="3" xfId="0" applyFont="1" applyBorder="1" applyAlignment="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0" xfId="0" applyFont="1" applyAlignment="1">
      <alignment vertical="center"/>
    </xf>
    <xf numFmtId="0" fontId="9" fillId="0" borderId="1" xfId="0" applyFont="1" applyBorder="1" applyAlignment="1">
      <alignment horizontal="center" vertical="center" wrapText="1"/>
    </xf>
    <xf numFmtId="0" fontId="11" fillId="0" borderId="4" xfId="0" applyFont="1" applyBorder="1" applyAlignment="1">
      <alignment vertical="center"/>
    </xf>
    <xf numFmtId="0" fontId="10" fillId="0" borderId="1" xfId="0" applyFont="1" applyBorder="1" applyAlignment="1">
      <alignment horizontal="center" vertical="center" wrapText="1"/>
    </xf>
    <xf numFmtId="0" fontId="31" fillId="0" borderId="0" xfId="0" applyFont="1" applyAlignment="1">
      <alignment horizontal="left" vertical="center"/>
    </xf>
    <xf numFmtId="0" fontId="10" fillId="0" borderId="0" xfId="0" applyFont="1" applyAlignment="1">
      <alignment horizontal="right" vertical="center"/>
    </xf>
    <xf numFmtId="0" fontId="15" fillId="0" borderId="13" xfId="0" applyFont="1" applyBorder="1" applyAlignment="1">
      <alignment horizontal="center" vertical="center" wrapText="1"/>
    </xf>
    <xf numFmtId="0" fontId="11" fillId="0" borderId="13" xfId="0" applyFont="1" applyBorder="1" applyAlignment="1">
      <alignment vertical="center"/>
    </xf>
    <xf numFmtId="0" fontId="29" fillId="0" borderId="5" xfId="0" applyFont="1" applyBorder="1" applyAlignment="1">
      <alignment horizontal="center" vertical="center" wrapText="1"/>
    </xf>
    <xf numFmtId="0" fontId="11" fillId="0" borderId="9" xfId="0" applyFont="1" applyBorder="1" applyAlignment="1">
      <alignment vertical="center"/>
    </xf>
    <xf numFmtId="0" fontId="11" fillId="0" borderId="10"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15" fillId="0" borderId="13" xfId="0" applyFont="1" applyBorder="1" applyAlignment="1">
      <alignment horizontal="center" vertical="center"/>
    </xf>
    <xf numFmtId="0" fontId="29" fillId="0" borderId="0" xfId="0" applyFont="1" applyBorder="1" applyAlignment="1">
      <alignment horizontal="center" vertical="center" wrapText="1"/>
    </xf>
    <xf numFmtId="0" fontId="11" fillId="0" borderId="0" xfId="0" applyFont="1" applyBorder="1" applyAlignment="1">
      <alignmen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114300</xdr:colOff>
      <xdr:row>31</xdr:row>
      <xdr:rowOff>28575</xdr:rowOff>
    </xdr:from>
    <xdr:ext cx="876300" cy="857250"/>
    <xdr:pic>
      <xdr:nvPicPr>
        <xdr:cNvPr id="2" name="image2.jp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23950" cy="1152525"/>
    <xdr:pic>
      <xdr:nvPicPr>
        <xdr:cNvPr id="3" name="image1.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28575</xdr:colOff>
      <xdr:row>31</xdr:row>
      <xdr:rowOff>19050</xdr:rowOff>
    </xdr:from>
    <xdr:ext cx="876300" cy="857250"/>
    <xdr:pic>
      <xdr:nvPicPr>
        <xdr:cNvPr id="2" name="image2.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3324225" cy="1219200"/>
    <xdr:pic>
      <xdr:nvPicPr>
        <xdr:cNvPr id="3" name="image3.pn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opLeftCell="A29" zoomScale="171" zoomScaleNormal="171" zoomScaleSheetLayoutView="107" workbookViewId="0">
      <selection activeCell="D22" sqref="D22:W22"/>
    </sheetView>
  </sheetViews>
  <sheetFormatPr defaultColWidth="11.19921875" defaultRowHeight="15" customHeight="1"/>
  <cols>
    <col min="1" max="1" width="3.19921875" customWidth="1"/>
    <col min="2" max="2" width="6.59765625" customWidth="1"/>
    <col min="3" max="3" width="2.8984375" customWidth="1"/>
    <col min="4" max="4" width="7.8984375" customWidth="1"/>
    <col min="5" max="5" width="10.69921875" customWidth="1"/>
    <col min="6" max="6" width="11.5" customWidth="1"/>
    <col min="7" max="7" width="10" customWidth="1"/>
    <col min="8" max="8" width="10.8984375" customWidth="1"/>
    <col min="9" max="9" width="4.8984375" customWidth="1"/>
    <col min="10" max="10" width="3.09765625" customWidth="1"/>
    <col min="11" max="11" width="2.69921875" customWidth="1"/>
    <col min="12" max="13" width="3.09765625" customWidth="1"/>
    <col min="14" max="14" width="2.8984375" customWidth="1"/>
    <col min="15" max="15" width="2.09765625" customWidth="1"/>
    <col min="16" max="16" width="4.59765625" customWidth="1"/>
    <col min="17" max="17" width="2.69921875" customWidth="1"/>
    <col min="18" max="18" width="3" customWidth="1"/>
    <col min="19" max="19" width="3.8984375" customWidth="1"/>
    <col min="20" max="20" width="3.19921875" customWidth="1"/>
    <col min="21" max="21" width="2.09765625" customWidth="1"/>
    <col min="22" max="22" width="3.19921875" customWidth="1"/>
    <col min="23" max="23" width="5.09765625" customWidth="1"/>
    <col min="24" max="26" width="8.69921875" customWidth="1"/>
  </cols>
  <sheetData>
    <row r="1" spans="1:25" ht="15.75" customHeight="1">
      <c r="A1" s="113"/>
      <c r="B1" s="105"/>
      <c r="C1" s="105"/>
      <c r="D1" s="114" t="s">
        <v>0</v>
      </c>
      <c r="E1" s="105"/>
      <c r="F1" s="105"/>
      <c r="G1" s="105"/>
      <c r="H1" s="115" t="s">
        <v>1</v>
      </c>
      <c r="I1" s="105"/>
      <c r="J1" s="105"/>
      <c r="K1" s="105"/>
      <c r="L1" s="105"/>
      <c r="M1" s="105"/>
      <c r="N1" s="105"/>
      <c r="O1" s="105"/>
      <c r="P1" s="105"/>
    </row>
    <row r="2" spans="1:25" ht="15.75" customHeight="1">
      <c r="A2" s="105"/>
      <c r="B2" s="105"/>
      <c r="C2" s="105"/>
      <c r="D2" s="105"/>
      <c r="E2" s="105"/>
      <c r="F2" s="105"/>
      <c r="G2" s="105"/>
      <c r="H2" s="116" t="s">
        <v>2</v>
      </c>
      <c r="I2" s="105"/>
      <c r="J2" s="105"/>
      <c r="K2" s="105"/>
      <c r="L2" s="105"/>
      <c r="M2" s="105"/>
      <c r="N2" s="105"/>
      <c r="O2" s="105"/>
      <c r="P2" s="105"/>
    </row>
    <row r="3" spans="1:25" ht="15.75" customHeight="1">
      <c r="A3" s="105"/>
      <c r="B3" s="105"/>
      <c r="C3" s="105"/>
      <c r="D3" s="105"/>
      <c r="E3" s="105"/>
      <c r="F3" s="105"/>
      <c r="G3" s="105"/>
      <c r="H3" s="116" t="s">
        <v>3</v>
      </c>
      <c r="I3" s="105"/>
      <c r="J3" s="105"/>
      <c r="K3" s="105"/>
      <c r="L3" s="105"/>
      <c r="M3" s="105"/>
      <c r="N3" s="105"/>
      <c r="O3" s="105"/>
      <c r="P3" s="105"/>
    </row>
    <row r="4" spans="1:25" ht="15.75" customHeight="1">
      <c r="A4" s="105"/>
      <c r="B4" s="105"/>
      <c r="C4" s="105"/>
      <c r="D4" s="117" t="s">
        <v>4</v>
      </c>
      <c r="E4" s="105"/>
      <c r="F4" s="105"/>
      <c r="G4" s="105"/>
      <c r="H4" s="2" t="s">
        <v>165</v>
      </c>
      <c r="I4" s="2"/>
      <c r="J4" s="2"/>
      <c r="K4" s="2"/>
      <c r="L4" s="2"/>
      <c r="M4" s="2"/>
      <c r="N4" s="2"/>
      <c r="O4" s="2"/>
      <c r="P4" s="2"/>
    </row>
    <row r="5" spans="1:25" ht="15.75" customHeight="1">
      <c r="A5" s="105"/>
      <c r="B5" s="105"/>
      <c r="C5" s="105"/>
      <c r="D5" s="105"/>
      <c r="E5" s="105"/>
      <c r="F5" s="105"/>
      <c r="G5" s="105"/>
      <c r="H5" s="2" t="s">
        <v>166</v>
      </c>
      <c r="I5" s="2"/>
      <c r="J5" s="2"/>
      <c r="K5" s="2"/>
      <c r="L5" s="2"/>
      <c r="M5" s="2"/>
      <c r="N5" s="2"/>
      <c r="O5" s="2"/>
      <c r="P5" s="2"/>
    </row>
    <row r="6" spans="1:25" ht="15.75" customHeight="1">
      <c r="A6" s="105"/>
      <c r="B6" s="105"/>
      <c r="C6" s="105"/>
      <c r="D6" s="116" t="s">
        <v>5</v>
      </c>
      <c r="E6" s="105"/>
      <c r="F6" s="105"/>
      <c r="G6" s="105"/>
      <c r="H6" s="105"/>
      <c r="I6" s="105"/>
      <c r="J6" s="105"/>
      <c r="K6" s="105"/>
      <c r="L6" s="105"/>
      <c r="M6" s="105"/>
      <c r="N6" s="105"/>
      <c r="O6" s="105"/>
    </row>
    <row r="7" spans="1:25" ht="19.5" customHeight="1">
      <c r="A7" s="123" t="s">
        <v>164</v>
      </c>
      <c r="B7" s="105"/>
      <c r="C7" s="105"/>
      <c r="D7" s="105"/>
      <c r="E7" s="105"/>
      <c r="F7" s="105"/>
      <c r="G7" s="105"/>
      <c r="H7" s="105"/>
      <c r="I7" s="105"/>
      <c r="J7" s="105"/>
      <c r="K7" s="105"/>
      <c r="L7" s="105"/>
      <c r="M7" s="105"/>
      <c r="N7" s="105"/>
      <c r="O7" s="105"/>
      <c r="Q7" s="118" t="s">
        <v>6</v>
      </c>
      <c r="R7" s="120" t="s">
        <v>7</v>
      </c>
      <c r="S7" s="118" t="s">
        <v>8</v>
      </c>
      <c r="T7" s="118" t="s">
        <v>9</v>
      </c>
      <c r="U7" s="118" t="s">
        <v>10</v>
      </c>
      <c r="V7" s="118" t="s">
        <v>11</v>
      </c>
      <c r="W7" s="121" t="s">
        <v>12</v>
      </c>
    </row>
    <row r="8" spans="1:25" ht="21.75" customHeight="1">
      <c r="A8" s="124" t="s">
        <v>13</v>
      </c>
      <c r="B8" s="126" t="s">
        <v>14</v>
      </c>
      <c r="C8" s="126" t="s">
        <v>15</v>
      </c>
      <c r="D8" s="126" t="s">
        <v>16</v>
      </c>
      <c r="E8" s="126" t="s">
        <v>17</v>
      </c>
      <c r="F8" s="126" t="s">
        <v>18</v>
      </c>
      <c r="G8" s="126" t="s">
        <v>19</v>
      </c>
      <c r="H8" s="126" t="s">
        <v>20</v>
      </c>
      <c r="I8" s="3" t="s">
        <v>21</v>
      </c>
      <c r="J8" s="118" t="s">
        <v>6</v>
      </c>
      <c r="K8" s="120" t="s">
        <v>7</v>
      </c>
      <c r="L8" s="118" t="s">
        <v>8</v>
      </c>
      <c r="M8" s="118" t="s">
        <v>9</v>
      </c>
      <c r="N8" s="118" t="s">
        <v>10</v>
      </c>
      <c r="O8" s="118" t="s">
        <v>11</v>
      </c>
      <c r="P8" s="122" t="s">
        <v>12</v>
      </c>
      <c r="Q8" s="119"/>
      <c r="R8" s="119"/>
      <c r="S8" s="119"/>
      <c r="T8" s="119"/>
      <c r="U8" s="119"/>
      <c r="V8" s="119"/>
      <c r="W8" s="119"/>
      <c r="Y8" s="4"/>
    </row>
    <row r="9" spans="1:25" ht="15.75" customHeight="1">
      <c r="A9" s="125"/>
      <c r="B9" s="119"/>
      <c r="C9" s="119"/>
      <c r="D9" s="119"/>
      <c r="E9" s="119"/>
      <c r="F9" s="119"/>
      <c r="G9" s="119"/>
      <c r="H9" s="119"/>
      <c r="I9" s="5" t="s">
        <v>22</v>
      </c>
      <c r="J9" s="119"/>
      <c r="K9" s="119"/>
      <c r="L9" s="119"/>
      <c r="M9" s="119"/>
      <c r="N9" s="119"/>
      <c r="O9" s="119"/>
      <c r="P9" s="119"/>
      <c r="Q9" s="119"/>
      <c r="R9" s="119"/>
      <c r="S9" s="119"/>
      <c r="T9" s="119"/>
      <c r="U9" s="119"/>
      <c r="V9" s="119"/>
      <c r="W9" s="119"/>
    </row>
    <row r="10" spans="1:25" ht="21.75" customHeight="1">
      <c r="A10" s="42">
        <v>1</v>
      </c>
      <c r="B10" s="43">
        <v>45446</v>
      </c>
      <c r="C10" s="44" t="s">
        <v>28</v>
      </c>
      <c r="D10" s="45" t="s">
        <v>29</v>
      </c>
      <c r="E10" s="45" t="s">
        <v>173</v>
      </c>
      <c r="F10" s="46" t="s">
        <v>30</v>
      </c>
      <c r="G10" s="45" t="s">
        <v>25</v>
      </c>
      <c r="H10" s="47" t="s">
        <v>31</v>
      </c>
      <c r="I10" s="48"/>
      <c r="J10" s="49">
        <v>5</v>
      </c>
      <c r="K10" s="49">
        <v>2</v>
      </c>
      <c r="L10" s="49">
        <v>1.7</v>
      </c>
      <c r="M10" s="49">
        <v>2.2999999999999998</v>
      </c>
      <c r="N10" s="49"/>
      <c r="O10" s="49"/>
      <c r="P10" s="50">
        <f>W10</f>
        <v>646</v>
      </c>
      <c r="Q10" s="51">
        <f t="shared" ref="Q10:Q21" si="0">J10*70</f>
        <v>350</v>
      </c>
      <c r="R10" s="52">
        <f t="shared" ref="R10:R21" si="1">K10*75</f>
        <v>150</v>
      </c>
      <c r="S10" s="52">
        <f t="shared" ref="S10:S21" si="2">L10*25</f>
        <v>42.5</v>
      </c>
      <c r="T10" s="52">
        <f t="shared" ref="T10:T21" si="3">M10*45</f>
        <v>103.49999999999999</v>
      </c>
      <c r="U10" s="52">
        <f t="shared" ref="U10:U21" si="4">N10*60</f>
        <v>0</v>
      </c>
      <c r="V10" s="52">
        <f t="shared" ref="V10:V21" si="5">O10*150</f>
        <v>0</v>
      </c>
      <c r="W10" s="53">
        <f t="shared" ref="W10:W21" si="6">SUM(Q10:V10)</f>
        <v>646</v>
      </c>
    </row>
    <row r="11" spans="1:25" ht="21.75" customHeight="1">
      <c r="A11" s="42">
        <v>2</v>
      </c>
      <c r="B11" s="43">
        <v>45447</v>
      </c>
      <c r="C11" s="44" t="s">
        <v>32</v>
      </c>
      <c r="D11" s="45" t="s">
        <v>29</v>
      </c>
      <c r="E11" s="54" t="s">
        <v>154</v>
      </c>
      <c r="F11" s="45" t="s">
        <v>33</v>
      </c>
      <c r="G11" s="45" t="s">
        <v>34</v>
      </c>
      <c r="H11" s="45" t="s">
        <v>35</v>
      </c>
      <c r="I11" s="48" t="s">
        <v>21</v>
      </c>
      <c r="J11" s="49">
        <v>5</v>
      </c>
      <c r="K11" s="49">
        <v>2</v>
      </c>
      <c r="L11" s="49">
        <v>1.6</v>
      </c>
      <c r="M11" s="49">
        <v>2.2999999999999998</v>
      </c>
      <c r="N11" s="49">
        <v>1</v>
      </c>
      <c r="O11" s="49"/>
      <c r="P11" s="50">
        <f>W11</f>
        <v>703.5</v>
      </c>
      <c r="Q11" s="51">
        <f t="shared" si="0"/>
        <v>350</v>
      </c>
      <c r="R11" s="52">
        <f t="shared" si="1"/>
        <v>150</v>
      </c>
      <c r="S11" s="52">
        <f t="shared" si="2"/>
        <v>40</v>
      </c>
      <c r="T11" s="52">
        <f t="shared" si="3"/>
        <v>103.49999999999999</v>
      </c>
      <c r="U11" s="52">
        <f t="shared" si="4"/>
        <v>60</v>
      </c>
      <c r="V11" s="52">
        <f t="shared" si="5"/>
        <v>0</v>
      </c>
      <c r="W11" s="53">
        <f t="shared" si="6"/>
        <v>703.5</v>
      </c>
    </row>
    <row r="12" spans="1:25" ht="21" customHeight="1">
      <c r="A12" s="42">
        <v>3</v>
      </c>
      <c r="B12" s="43">
        <v>45448</v>
      </c>
      <c r="C12" s="44" t="s">
        <v>36</v>
      </c>
      <c r="D12" s="55" t="s">
        <v>169</v>
      </c>
      <c r="E12" s="55" t="s">
        <v>172</v>
      </c>
      <c r="F12" s="96" t="s">
        <v>174</v>
      </c>
      <c r="G12" s="55" t="s">
        <v>37</v>
      </c>
      <c r="H12" s="55" t="s">
        <v>170</v>
      </c>
      <c r="I12" s="48" t="s">
        <v>22</v>
      </c>
      <c r="J12" s="49">
        <v>5</v>
      </c>
      <c r="K12" s="49">
        <v>2</v>
      </c>
      <c r="L12" s="49">
        <v>1.6</v>
      </c>
      <c r="M12" s="49">
        <v>2</v>
      </c>
      <c r="N12" s="49"/>
      <c r="O12" s="49">
        <v>1</v>
      </c>
      <c r="P12" s="50">
        <f>W12</f>
        <v>780</v>
      </c>
      <c r="Q12" s="51">
        <f t="shared" si="0"/>
        <v>350</v>
      </c>
      <c r="R12" s="52">
        <f t="shared" si="1"/>
        <v>150</v>
      </c>
      <c r="S12" s="52">
        <f t="shared" si="2"/>
        <v>40</v>
      </c>
      <c r="T12" s="52">
        <f t="shared" si="3"/>
        <v>90</v>
      </c>
      <c r="U12" s="52">
        <f t="shared" si="4"/>
        <v>0</v>
      </c>
      <c r="V12" s="52">
        <f t="shared" si="5"/>
        <v>150</v>
      </c>
      <c r="W12" s="53">
        <f t="shared" si="6"/>
        <v>780</v>
      </c>
    </row>
    <row r="13" spans="1:25" ht="20.25" customHeight="1">
      <c r="A13" s="42">
        <v>4</v>
      </c>
      <c r="B13" s="43">
        <v>45449</v>
      </c>
      <c r="C13" s="44" t="s">
        <v>23</v>
      </c>
      <c r="D13" s="45" t="s">
        <v>24</v>
      </c>
      <c r="E13" s="45" t="s">
        <v>38</v>
      </c>
      <c r="F13" s="96" t="s">
        <v>201</v>
      </c>
      <c r="G13" s="45" t="s">
        <v>25</v>
      </c>
      <c r="H13" s="45" t="s">
        <v>215</v>
      </c>
      <c r="I13" s="48"/>
      <c r="J13" s="49">
        <v>5</v>
      </c>
      <c r="K13" s="49">
        <v>2.2000000000000002</v>
      </c>
      <c r="L13" s="49">
        <v>1.7</v>
      </c>
      <c r="M13" s="49">
        <v>2.1</v>
      </c>
      <c r="N13" s="49"/>
      <c r="O13" s="49"/>
      <c r="P13" s="50">
        <f>W13</f>
        <v>652</v>
      </c>
      <c r="Q13" s="51">
        <f t="shared" si="0"/>
        <v>350</v>
      </c>
      <c r="R13" s="52">
        <f t="shared" si="1"/>
        <v>165</v>
      </c>
      <c r="S13" s="52">
        <f t="shared" si="2"/>
        <v>42.5</v>
      </c>
      <c r="T13" s="52">
        <f t="shared" si="3"/>
        <v>94.5</v>
      </c>
      <c r="U13" s="52">
        <f t="shared" si="4"/>
        <v>0</v>
      </c>
      <c r="V13" s="52">
        <f t="shared" si="5"/>
        <v>0</v>
      </c>
      <c r="W13" s="53">
        <f t="shared" si="6"/>
        <v>652</v>
      </c>
    </row>
    <row r="14" spans="1:25" ht="21.75" customHeight="1">
      <c r="A14" s="42">
        <v>5</v>
      </c>
      <c r="B14" s="43">
        <v>45450</v>
      </c>
      <c r="C14" s="44" t="s">
        <v>26</v>
      </c>
      <c r="D14" s="45" t="s">
        <v>27</v>
      </c>
      <c r="E14" s="45" t="s">
        <v>176</v>
      </c>
      <c r="F14" s="45" t="s">
        <v>39</v>
      </c>
      <c r="G14" s="45" t="s">
        <v>40</v>
      </c>
      <c r="H14" s="55" t="s">
        <v>175</v>
      </c>
      <c r="I14" s="48" t="s">
        <v>21</v>
      </c>
      <c r="J14" s="49">
        <v>5</v>
      </c>
      <c r="K14" s="49">
        <v>2</v>
      </c>
      <c r="L14" s="49">
        <v>1.6</v>
      </c>
      <c r="M14" s="49">
        <v>2</v>
      </c>
      <c r="N14" s="49">
        <v>1</v>
      </c>
      <c r="O14" s="49"/>
      <c r="P14" s="50">
        <f>W14</f>
        <v>690</v>
      </c>
      <c r="Q14" s="51">
        <f t="shared" si="0"/>
        <v>350</v>
      </c>
      <c r="R14" s="52">
        <f t="shared" si="1"/>
        <v>150</v>
      </c>
      <c r="S14" s="52">
        <f t="shared" si="2"/>
        <v>40</v>
      </c>
      <c r="T14" s="52">
        <f t="shared" si="3"/>
        <v>90</v>
      </c>
      <c r="U14" s="52">
        <f t="shared" si="4"/>
        <v>60</v>
      </c>
      <c r="V14" s="52">
        <f t="shared" si="5"/>
        <v>0</v>
      </c>
      <c r="W14" s="53">
        <f t="shared" si="6"/>
        <v>690</v>
      </c>
    </row>
    <row r="15" spans="1:25" ht="21.75" customHeight="1">
      <c r="A15" s="42">
        <v>6</v>
      </c>
      <c r="B15" s="56">
        <v>45453</v>
      </c>
      <c r="C15" s="44" t="s">
        <v>28</v>
      </c>
      <c r="D15" s="129" t="s">
        <v>63</v>
      </c>
      <c r="E15" s="130"/>
      <c r="F15" s="130"/>
      <c r="G15" s="130"/>
      <c r="H15" s="130"/>
      <c r="I15" s="39"/>
      <c r="J15" s="39"/>
      <c r="K15" s="39"/>
      <c r="L15" s="39"/>
      <c r="M15" s="39"/>
      <c r="N15" s="39"/>
      <c r="O15" s="39"/>
      <c r="P15" s="39"/>
      <c r="Q15" s="39"/>
      <c r="R15" s="39"/>
      <c r="S15" s="39"/>
      <c r="T15" s="39"/>
      <c r="U15" s="39"/>
      <c r="V15" s="39"/>
      <c r="W15" s="39"/>
    </row>
    <row r="16" spans="1:25" ht="23.25" customHeight="1">
      <c r="A16" s="42">
        <v>7</v>
      </c>
      <c r="B16" s="56">
        <v>45454</v>
      </c>
      <c r="C16" s="44" t="s">
        <v>32</v>
      </c>
      <c r="D16" s="49" t="s">
        <v>29</v>
      </c>
      <c r="E16" s="45" t="s">
        <v>156</v>
      </c>
      <c r="F16" s="96" t="s">
        <v>209</v>
      </c>
      <c r="G16" s="45" t="s">
        <v>25</v>
      </c>
      <c r="H16" s="45" t="s">
        <v>45</v>
      </c>
      <c r="I16" s="48" t="s">
        <v>21</v>
      </c>
      <c r="J16" s="49">
        <v>5</v>
      </c>
      <c r="K16" s="49">
        <v>2.2999999999999998</v>
      </c>
      <c r="L16" s="49">
        <v>1.7</v>
      </c>
      <c r="M16" s="49">
        <v>2</v>
      </c>
      <c r="N16" s="49">
        <v>1</v>
      </c>
      <c r="O16" s="49"/>
      <c r="P16" s="50">
        <f t="shared" ref="P16:P21" si="7">W16</f>
        <v>715</v>
      </c>
      <c r="Q16" s="51">
        <f t="shared" si="0"/>
        <v>350</v>
      </c>
      <c r="R16" s="52">
        <f t="shared" si="1"/>
        <v>172.5</v>
      </c>
      <c r="S16" s="52">
        <f t="shared" si="2"/>
        <v>42.5</v>
      </c>
      <c r="T16" s="52">
        <f t="shared" si="3"/>
        <v>90</v>
      </c>
      <c r="U16" s="52">
        <f t="shared" si="4"/>
        <v>60</v>
      </c>
      <c r="V16" s="52">
        <f t="shared" si="5"/>
        <v>0</v>
      </c>
      <c r="W16" s="53">
        <f t="shared" si="6"/>
        <v>715</v>
      </c>
    </row>
    <row r="17" spans="1:26" ht="20.25" customHeight="1">
      <c r="A17" s="42">
        <v>8</v>
      </c>
      <c r="B17" s="56">
        <v>45455</v>
      </c>
      <c r="C17" s="44" t="s">
        <v>36</v>
      </c>
      <c r="D17" s="45" t="s">
        <v>55</v>
      </c>
      <c r="E17" s="62" t="s">
        <v>56</v>
      </c>
      <c r="F17" s="96" t="s">
        <v>204</v>
      </c>
      <c r="G17" s="97" t="s">
        <v>57</v>
      </c>
      <c r="H17" s="45" t="s">
        <v>200</v>
      </c>
      <c r="I17" s="48"/>
      <c r="J17" s="49">
        <v>5</v>
      </c>
      <c r="K17" s="49">
        <v>2</v>
      </c>
      <c r="L17" s="49">
        <v>1.6</v>
      </c>
      <c r="M17" s="49">
        <v>2.5</v>
      </c>
      <c r="N17" s="49"/>
      <c r="O17" s="49">
        <v>1</v>
      </c>
      <c r="P17" s="50">
        <f>W17</f>
        <v>802.5</v>
      </c>
      <c r="Q17" s="51">
        <f>J17*70</f>
        <v>350</v>
      </c>
      <c r="R17" s="52">
        <f>K17*75</f>
        <v>150</v>
      </c>
      <c r="S17" s="52">
        <f>L17*25</f>
        <v>40</v>
      </c>
      <c r="T17" s="52">
        <f>M17*45</f>
        <v>112.5</v>
      </c>
      <c r="U17" s="52">
        <f>N17*60</f>
        <v>0</v>
      </c>
      <c r="V17" s="52">
        <f>O17*150</f>
        <v>150</v>
      </c>
      <c r="W17" s="53">
        <f>SUM(Q17:V17)</f>
        <v>802.5</v>
      </c>
    </row>
    <row r="18" spans="1:26" ht="21.6" customHeight="1">
      <c r="A18" s="42">
        <v>9</v>
      </c>
      <c r="B18" s="56">
        <v>45456</v>
      </c>
      <c r="C18" s="44" t="s">
        <v>23</v>
      </c>
      <c r="D18" s="59" t="s">
        <v>24</v>
      </c>
      <c r="E18" s="55" t="s">
        <v>177</v>
      </c>
      <c r="F18" s="45" t="s">
        <v>51</v>
      </c>
      <c r="G18" s="45" t="s">
        <v>25</v>
      </c>
      <c r="H18" s="45" t="s">
        <v>52</v>
      </c>
      <c r="I18" s="89" t="s">
        <v>184</v>
      </c>
      <c r="J18" s="49">
        <v>5</v>
      </c>
      <c r="K18" s="49">
        <v>2.1</v>
      </c>
      <c r="L18" s="49">
        <v>1.7</v>
      </c>
      <c r="M18" s="49">
        <v>2.2999999999999998</v>
      </c>
      <c r="N18" s="49"/>
      <c r="O18" s="49"/>
      <c r="P18" s="50">
        <f t="shared" si="7"/>
        <v>653.5</v>
      </c>
      <c r="Q18" s="51">
        <f t="shared" si="0"/>
        <v>350</v>
      </c>
      <c r="R18" s="52">
        <f t="shared" si="1"/>
        <v>157.5</v>
      </c>
      <c r="S18" s="52">
        <f t="shared" si="2"/>
        <v>42.5</v>
      </c>
      <c r="T18" s="52">
        <f t="shared" si="3"/>
        <v>103.49999999999999</v>
      </c>
      <c r="U18" s="52">
        <f t="shared" si="4"/>
        <v>0</v>
      </c>
      <c r="V18" s="52">
        <f t="shared" si="5"/>
        <v>0</v>
      </c>
      <c r="W18" s="53">
        <f t="shared" si="6"/>
        <v>653.5</v>
      </c>
    </row>
    <row r="19" spans="1:26" ht="21" customHeight="1">
      <c r="A19" s="42">
        <v>10</v>
      </c>
      <c r="B19" s="56">
        <v>45457</v>
      </c>
      <c r="C19" s="44" t="s">
        <v>26</v>
      </c>
      <c r="D19" s="45" t="s">
        <v>27</v>
      </c>
      <c r="E19" s="45" t="s">
        <v>155</v>
      </c>
      <c r="F19" s="96" t="s">
        <v>202</v>
      </c>
      <c r="G19" s="45" t="s">
        <v>53</v>
      </c>
      <c r="H19" s="45" t="s">
        <v>54</v>
      </c>
      <c r="I19" s="48" t="s">
        <v>21</v>
      </c>
      <c r="J19" s="49">
        <v>5</v>
      </c>
      <c r="K19" s="49">
        <v>2</v>
      </c>
      <c r="L19" s="49">
        <v>1.6</v>
      </c>
      <c r="M19" s="49">
        <v>2.1</v>
      </c>
      <c r="N19" s="49">
        <v>1</v>
      </c>
      <c r="O19" s="49"/>
      <c r="P19" s="50">
        <f t="shared" si="7"/>
        <v>694.5</v>
      </c>
      <c r="Q19" s="51">
        <f t="shared" si="0"/>
        <v>350</v>
      </c>
      <c r="R19" s="52">
        <f t="shared" si="1"/>
        <v>150</v>
      </c>
      <c r="S19" s="52">
        <f t="shared" si="2"/>
        <v>40</v>
      </c>
      <c r="T19" s="52">
        <f t="shared" si="3"/>
        <v>94.5</v>
      </c>
      <c r="U19" s="52">
        <f t="shared" si="4"/>
        <v>60</v>
      </c>
      <c r="V19" s="52">
        <f t="shared" si="5"/>
        <v>0</v>
      </c>
      <c r="W19" s="53">
        <f t="shared" si="6"/>
        <v>694.5</v>
      </c>
    </row>
    <row r="20" spans="1:26" ht="21.75" customHeight="1">
      <c r="A20" s="42">
        <v>12</v>
      </c>
      <c r="B20" s="56">
        <v>45460</v>
      </c>
      <c r="C20" s="44" t="s">
        <v>28</v>
      </c>
      <c r="D20" s="45" t="s">
        <v>29</v>
      </c>
      <c r="E20" s="60" t="s">
        <v>178</v>
      </c>
      <c r="F20" s="45" t="s">
        <v>58</v>
      </c>
      <c r="G20" s="45" t="s">
        <v>25</v>
      </c>
      <c r="H20" s="96" t="s">
        <v>203</v>
      </c>
      <c r="I20" s="48"/>
      <c r="J20" s="49">
        <v>5</v>
      </c>
      <c r="K20" s="49">
        <v>2</v>
      </c>
      <c r="L20" s="49">
        <v>1.6</v>
      </c>
      <c r="M20" s="49">
        <v>2</v>
      </c>
      <c r="N20" s="49"/>
      <c r="O20" s="49"/>
      <c r="P20" s="50">
        <f t="shared" si="7"/>
        <v>630</v>
      </c>
      <c r="Q20" s="51">
        <f t="shared" si="0"/>
        <v>350</v>
      </c>
      <c r="R20" s="52">
        <f t="shared" si="1"/>
        <v>150</v>
      </c>
      <c r="S20" s="52">
        <f t="shared" si="2"/>
        <v>40</v>
      </c>
      <c r="T20" s="52">
        <f t="shared" si="3"/>
        <v>90</v>
      </c>
      <c r="U20" s="52">
        <f t="shared" si="4"/>
        <v>0</v>
      </c>
      <c r="V20" s="52">
        <f t="shared" si="5"/>
        <v>0</v>
      </c>
      <c r="W20" s="53">
        <f t="shared" si="6"/>
        <v>630</v>
      </c>
    </row>
    <row r="21" spans="1:26" ht="21" customHeight="1">
      <c r="A21" s="42">
        <v>13</v>
      </c>
      <c r="B21" s="56">
        <v>45461</v>
      </c>
      <c r="C21" s="44" t="s">
        <v>32</v>
      </c>
      <c r="D21" s="55" t="s">
        <v>180</v>
      </c>
      <c r="E21" s="61" t="s">
        <v>59</v>
      </c>
      <c r="F21" s="45" t="s">
        <v>60</v>
      </c>
      <c r="G21" s="61" t="s">
        <v>61</v>
      </c>
      <c r="H21" s="45" t="s">
        <v>50</v>
      </c>
      <c r="I21" s="48" t="s">
        <v>21</v>
      </c>
      <c r="J21" s="49">
        <v>5</v>
      </c>
      <c r="K21" s="49">
        <v>1.8</v>
      </c>
      <c r="L21" s="49">
        <v>1.6</v>
      </c>
      <c r="M21" s="49">
        <v>2.1</v>
      </c>
      <c r="N21" s="49">
        <v>1</v>
      </c>
      <c r="O21" s="49"/>
      <c r="P21" s="50">
        <f t="shared" si="7"/>
        <v>679.5</v>
      </c>
      <c r="Q21" s="51">
        <f t="shared" si="0"/>
        <v>350</v>
      </c>
      <c r="R21" s="52">
        <f t="shared" si="1"/>
        <v>135</v>
      </c>
      <c r="S21" s="52">
        <f t="shared" si="2"/>
        <v>40</v>
      </c>
      <c r="T21" s="52">
        <f t="shared" si="3"/>
        <v>94.5</v>
      </c>
      <c r="U21" s="52">
        <f t="shared" si="4"/>
        <v>60</v>
      </c>
      <c r="V21" s="52">
        <f t="shared" si="5"/>
        <v>0</v>
      </c>
      <c r="W21" s="53">
        <f t="shared" si="6"/>
        <v>679.5</v>
      </c>
    </row>
    <row r="22" spans="1:26" ht="22.5" customHeight="1">
      <c r="A22" s="42">
        <v>14</v>
      </c>
      <c r="B22" s="56">
        <v>45462</v>
      </c>
      <c r="C22" s="44" t="s">
        <v>36</v>
      </c>
      <c r="D22" s="57" t="s">
        <v>46</v>
      </c>
      <c r="E22" s="57" t="s">
        <v>47</v>
      </c>
      <c r="F22" s="45" t="s">
        <v>48</v>
      </c>
      <c r="G22" s="58" t="s">
        <v>49</v>
      </c>
      <c r="H22" s="45" t="s">
        <v>50</v>
      </c>
      <c r="I22" s="48" t="s">
        <v>22</v>
      </c>
      <c r="J22" s="49">
        <v>5</v>
      </c>
      <c r="K22" s="49">
        <v>2</v>
      </c>
      <c r="L22" s="49">
        <v>1.6</v>
      </c>
      <c r="M22" s="49">
        <v>2</v>
      </c>
      <c r="N22" s="49"/>
      <c r="O22" s="49">
        <v>1</v>
      </c>
      <c r="P22" s="50">
        <f>W22</f>
        <v>780</v>
      </c>
      <c r="Q22" s="51">
        <f>J22*70</f>
        <v>350</v>
      </c>
      <c r="R22" s="52">
        <f>K22*75</f>
        <v>150</v>
      </c>
      <c r="S22" s="52">
        <f>L22*25</f>
        <v>40</v>
      </c>
      <c r="T22" s="52">
        <f>M22*45</f>
        <v>90</v>
      </c>
      <c r="U22" s="52">
        <f>N22*60</f>
        <v>0</v>
      </c>
      <c r="V22" s="52">
        <f>O22*150</f>
        <v>150</v>
      </c>
      <c r="W22" s="53">
        <f>SUM(Q22:V22)</f>
        <v>780</v>
      </c>
    </row>
    <row r="23" spans="1:26" ht="22.5" customHeight="1">
      <c r="A23" s="42">
        <v>15</v>
      </c>
      <c r="B23" s="56">
        <v>45463</v>
      </c>
      <c r="C23" s="44" t="s">
        <v>23</v>
      </c>
      <c r="D23" s="58" t="s">
        <v>159</v>
      </c>
      <c r="E23" s="45" t="s">
        <v>161</v>
      </c>
      <c r="F23" s="57" t="s">
        <v>160</v>
      </c>
      <c r="G23" s="45" t="s">
        <v>25</v>
      </c>
      <c r="H23" s="45" t="s">
        <v>62</v>
      </c>
      <c r="I23" s="63" t="s">
        <v>22</v>
      </c>
      <c r="J23" s="64">
        <v>5</v>
      </c>
      <c r="K23" s="65">
        <v>2</v>
      </c>
      <c r="L23" s="65">
        <v>1.8</v>
      </c>
      <c r="M23" s="65">
        <v>2</v>
      </c>
      <c r="N23" s="65"/>
      <c r="O23" s="65">
        <v>1</v>
      </c>
      <c r="P23" s="66">
        <f>W23</f>
        <v>785</v>
      </c>
      <c r="Q23" s="64">
        <f>J23*70</f>
        <v>350</v>
      </c>
      <c r="R23" s="65">
        <f>K23*75</f>
        <v>150</v>
      </c>
      <c r="S23" s="65">
        <f>L23*25</f>
        <v>45</v>
      </c>
      <c r="T23" s="65">
        <f>M23*45</f>
        <v>90</v>
      </c>
      <c r="U23" s="65">
        <f>N23*60</f>
        <v>0</v>
      </c>
      <c r="V23" s="65">
        <f>O23*150</f>
        <v>150</v>
      </c>
      <c r="W23" s="66">
        <f>SUM(Q23:V23)</f>
        <v>785</v>
      </c>
    </row>
    <row r="24" spans="1:26" ht="21" customHeight="1">
      <c r="A24" s="42">
        <v>16</v>
      </c>
      <c r="B24" s="56">
        <v>45464</v>
      </c>
      <c r="C24" s="44" t="s">
        <v>26</v>
      </c>
      <c r="D24" s="67" t="s">
        <v>179</v>
      </c>
      <c r="E24" s="49" t="s">
        <v>162</v>
      </c>
      <c r="F24" s="49" t="s">
        <v>42</v>
      </c>
      <c r="G24" s="49" t="s">
        <v>43</v>
      </c>
      <c r="H24" s="49" t="s">
        <v>199</v>
      </c>
      <c r="I24" s="48" t="s">
        <v>21</v>
      </c>
      <c r="J24" s="49">
        <v>5</v>
      </c>
      <c r="K24" s="49">
        <v>2</v>
      </c>
      <c r="L24" s="49">
        <v>1.7</v>
      </c>
      <c r="M24" s="49">
        <v>2</v>
      </c>
      <c r="N24" s="49">
        <v>1</v>
      </c>
      <c r="O24" s="49"/>
      <c r="P24" s="69">
        <v>693</v>
      </c>
      <c r="Q24" s="51">
        <f>J24*70</f>
        <v>350</v>
      </c>
      <c r="R24" s="52">
        <f>K24*75</f>
        <v>150</v>
      </c>
      <c r="S24" s="52">
        <f>L24*25</f>
        <v>42.5</v>
      </c>
      <c r="T24" s="52">
        <f>M24*45</f>
        <v>90</v>
      </c>
      <c r="U24" s="52">
        <f>N24*60</f>
        <v>60</v>
      </c>
      <c r="V24" s="52">
        <f>O24*150</f>
        <v>0</v>
      </c>
      <c r="W24" s="70">
        <f>SUM(Q24:V24)</f>
        <v>692.5</v>
      </c>
    </row>
    <row r="25" spans="1:26" ht="21" customHeight="1">
      <c r="A25" s="42">
        <v>17</v>
      </c>
      <c r="B25" s="56">
        <v>45467</v>
      </c>
      <c r="C25" s="44" t="s">
        <v>28</v>
      </c>
      <c r="D25" s="59" t="s">
        <v>29</v>
      </c>
      <c r="E25" s="59" t="s">
        <v>41</v>
      </c>
      <c r="F25" s="67" t="s">
        <v>181</v>
      </c>
      <c r="G25" s="45" t="s">
        <v>25</v>
      </c>
      <c r="H25" s="45" t="s">
        <v>64</v>
      </c>
      <c r="I25" s="68"/>
      <c r="J25" s="49">
        <v>5</v>
      </c>
      <c r="K25" s="49">
        <v>2.12</v>
      </c>
      <c r="L25" s="49">
        <v>1.5</v>
      </c>
      <c r="M25" s="49">
        <v>2.2000000000000002</v>
      </c>
      <c r="N25" s="49"/>
      <c r="O25" s="49"/>
      <c r="P25" s="71">
        <f t="shared" ref="P25:P29" si="8">W25</f>
        <v>645.5</v>
      </c>
      <c r="Q25" s="51">
        <f t="shared" ref="Q25:Q29" si="9">J25*70</f>
        <v>350</v>
      </c>
      <c r="R25" s="52">
        <f t="shared" ref="R25:R29" si="10">K25*75</f>
        <v>159</v>
      </c>
      <c r="S25" s="52">
        <f t="shared" ref="S25:S29" si="11">L25*25</f>
        <v>37.5</v>
      </c>
      <c r="T25" s="52">
        <f t="shared" ref="T25:T29" si="12">M25*45</f>
        <v>99.000000000000014</v>
      </c>
      <c r="U25" s="52">
        <f t="shared" ref="U25:U29" si="13">N25*60</f>
        <v>0</v>
      </c>
      <c r="V25" s="52">
        <f t="shared" ref="V25:V29" si="14">O25*150</f>
        <v>0</v>
      </c>
      <c r="W25" s="53">
        <f t="shared" ref="W25:W29" si="15">SUM(Q25:V25)</f>
        <v>645.5</v>
      </c>
    </row>
    <row r="26" spans="1:26" ht="21" customHeight="1">
      <c r="A26" s="42">
        <v>18</v>
      </c>
      <c r="B26" s="56">
        <v>45468</v>
      </c>
      <c r="C26" s="44" t="s">
        <v>32</v>
      </c>
      <c r="D26" s="59" t="s">
        <v>29</v>
      </c>
      <c r="E26" s="59" t="s">
        <v>65</v>
      </c>
      <c r="F26" s="49" t="s">
        <v>66</v>
      </c>
      <c r="G26" s="59" t="s">
        <v>67</v>
      </c>
      <c r="H26" s="45" t="s">
        <v>68</v>
      </c>
      <c r="I26" s="48" t="s">
        <v>21</v>
      </c>
      <c r="J26" s="49">
        <v>5</v>
      </c>
      <c r="K26" s="49">
        <v>2.1</v>
      </c>
      <c r="L26" s="49">
        <v>1.5</v>
      </c>
      <c r="M26" s="49">
        <v>2.2000000000000002</v>
      </c>
      <c r="N26" s="49">
        <v>1</v>
      </c>
      <c r="O26" s="49"/>
      <c r="P26" s="71">
        <f t="shared" si="8"/>
        <v>704</v>
      </c>
      <c r="Q26" s="51">
        <f t="shared" si="9"/>
        <v>350</v>
      </c>
      <c r="R26" s="52">
        <f t="shared" si="10"/>
        <v>157.5</v>
      </c>
      <c r="S26" s="52">
        <f t="shared" si="11"/>
        <v>37.5</v>
      </c>
      <c r="T26" s="52">
        <f t="shared" si="12"/>
        <v>99.000000000000014</v>
      </c>
      <c r="U26" s="52">
        <f t="shared" si="13"/>
        <v>60</v>
      </c>
      <c r="V26" s="52">
        <f t="shared" si="14"/>
        <v>0</v>
      </c>
      <c r="W26" s="53">
        <f t="shared" si="15"/>
        <v>704</v>
      </c>
    </row>
    <row r="27" spans="1:26" ht="21" customHeight="1">
      <c r="A27" s="42">
        <v>19</v>
      </c>
      <c r="B27" s="56">
        <v>45469</v>
      </c>
      <c r="C27" s="44" t="s">
        <v>36</v>
      </c>
      <c r="D27" s="59" t="s">
        <v>69</v>
      </c>
      <c r="E27" s="59" t="s">
        <v>70</v>
      </c>
      <c r="F27" s="72" t="s">
        <v>71</v>
      </c>
      <c r="G27" s="59" t="s">
        <v>72</v>
      </c>
      <c r="H27" s="45" t="s">
        <v>73</v>
      </c>
      <c r="I27" s="48" t="s">
        <v>22</v>
      </c>
      <c r="J27" s="49">
        <v>5</v>
      </c>
      <c r="K27" s="49">
        <v>2.2000000000000002</v>
      </c>
      <c r="L27" s="49">
        <v>1.4</v>
      </c>
      <c r="M27" s="49">
        <v>2.2000000000000002</v>
      </c>
      <c r="N27" s="49"/>
      <c r="O27" s="49">
        <v>1</v>
      </c>
      <c r="P27" s="71">
        <f t="shared" si="8"/>
        <v>799</v>
      </c>
      <c r="Q27" s="64">
        <f t="shared" si="9"/>
        <v>350</v>
      </c>
      <c r="R27" s="65">
        <f t="shared" si="10"/>
        <v>165</v>
      </c>
      <c r="S27" s="65">
        <f t="shared" si="11"/>
        <v>35</v>
      </c>
      <c r="T27" s="65">
        <f t="shared" si="12"/>
        <v>99.000000000000014</v>
      </c>
      <c r="U27" s="65">
        <f t="shared" si="13"/>
        <v>0</v>
      </c>
      <c r="V27" s="65">
        <f t="shared" si="14"/>
        <v>150</v>
      </c>
      <c r="W27" s="66">
        <f t="shared" si="15"/>
        <v>799</v>
      </c>
      <c r="Y27" s="7"/>
      <c r="Z27" s="7"/>
    </row>
    <row r="28" spans="1:26" ht="21" customHeight="1">
      <c r="A28" s="42">
        <v>20</v>
      </c>
      <c r="B28" s="56">
        <v>45470</v>
      </c>
      <c r="C28" s="44" t="s">
        <v>23</v>
      </c>
      <c r="D28" s="45" t="s">
        <v>24</v>
      </c>
      <c r="E28" s="60" t="s">
        <v>182</v>
      </c>
      <c r="F28" s="61" t="s">
        <v>74</v>
      </c>
      <c r="G28" s="45" t="s">
        <v>25</v>
      </c>
      <c r="H28" s="60" t="s">
        <v>183</v>
      </c>
      <c r="I28" s="39"/>
      <c r="J28" s="73">
        <v>5</v>
      </c>
      <c r="K28" s="73">
        <v>2</v>
      </c>
      <c r="L28" s="73">
        <v>1.7</v>
      </c>
      <c r="M28" s="73">
        <v>2.2000000000000002</v>
      </c>
      <c r="N28" s="73"/>
      <c r="O28" s="73"/>
      <c r="P28" s="74">
        <f t="shared" si="8"/>
        <v>641.5</v>
      </c>
      <c r="Q28" s="51">
        <f t="shared" si="9"/>
        <v>350</v>
      </c>
      <c r="R28" s="52">
        <f t="shared" si="10"/>
        <v>150</v>
      </c>
      <c r="S28" s="52">
        <f t="shared" si="11"/>
        <v>42.5</v>
      </c>
      <c r="T28" s="52">
        <f t="shared" si="12"/>
        <v>99.000000000000014</v>
      </c>
      <c r="U28" s="52">
        <f t="shared" si="13"/>
        <v>0</v>
      </c>
      <c r="V28" s="52">
        <f t="shared" si="14"/>
        <v>0</v>
      </c>
      <c r="W28" s="53">
        <f t="shared" si="15"/>
        <v>641.5</v>
      </c>
      <c r="Y28" s="7"/>
      <c r="Z28" s="7"/>
    </row>
    <row r="29" spans="1:26" ht="21" customHeight="1">
      <c r="A29" s="42">
        <v>21</v>
      </c>
      <c r="B29" s="56">
        <v>45471</v>
      </c>
      <c r="C29" s="44" t="s">
        <v>26</v>
      </c>
      <c r="D29" s="99" t="s">
        <v>205</v>
      </c>
      <c r="E29" s="75"/>
      <c r="F29" s="75"/>
      <c r="G29" s="76"/>
      <c r="H29" s="75"/>
      <c r="I29" s="98" t="s">
        <v>22</v>
      </c>
      <c r="J29" s="78">
        <v>6</v>
      </c>
      <c r="K29" s="78">
        <v>2</v>
      </c>
      <c r="L29" s="78">
        <v>0</v>
      </c>
      <c r="M29" s="78">
        <v>2</v>
      </c>
      <c r="N29" s="78"/>
      <c r="O29" s="78">
        <v>1</v>
      </c>
      <c r="P29" s="79">
        <f t="shared" si="8"/>
        <v>810</v>
      </c>
      <c r="Q29" s="64">
        <f t="shared" si="9"/>
        <v>420</v>
      </c>
      <c r="R29" s="65">
        <f t="shared" si="10"/>
        <v>150</v>
      </c>
      <c r="S29" s="65">
        <f t="shared" si="11"/>
        <v>0</v>
      </c>
      <c r="T29" s="65">
        <f t="shared" si="12"/>
        <v>90</v>
      </c>
      <c r="U29" s="65">
        <f t="shared" si="13"/>
        <v>0</v>
      </c>
      <c r="V29" s="65">
        <f t="shared" si="14"/>
        <v>150</v>
      </c>
      <c r="W29" s="66">
        <f t="shared" si="15"/>
        <v>810</v>
      </c>
      <c r="X29" s="4"/>
      <c r="Y29" s="7"/>
      <c r="Z29" s="7"/>
    </row>
    <row r="30" spans="1:26" ht="21.75" customHeight="1">
      <c r="A30" s="131" t="s">
        <v>75</v>
      </c>
      <c r="B30" s="132"/>
      <c r="C30" s="132"/>
      <c r="D30" s="132"/>
      <c r="E30" s="132"/>
      <c r="F30" s="132"/>
      <c r="G30" s="132"/>
      <c r="H30" s="133"/>
      <c r="I30" s="8"/>
      <c r="J30" s="8">
        <f t="shared" ref="J30:W30" si="16">SUM(J10:J28)/21</f>
        <v>4.2857142857142856</v>
      </c>
      <c r="K30" s="8">
        <f t="shared" si="16"/>
        <v>1.7533333333333336</v>
      </c>
      <c r="L30" s="8">
        <f t="shared" si="16"/>
        <v>1.3904761904761904</v>
      </c>
      <c r="M30" s="8">
        <f t="shared" si="16"/>
        <v>1.8333333333333337</v>
      </c>
      <c r="N30" s="8">
        <f t="shared" si="16"/>
        <v>0.33333333333333331</v>
      </c>
      <c r="O30" s="8">
        <f t="shared" si="16"/>
        <v>0.23809523809523808</v>
      </c>
      <c r="P30" s="9">
        <f t="shared" si="16"/>
        <v>604.5</v>
      </c>
      <c r="Q30" s="10">
        <f t="shared" si="16"/>
        <v>300</v>
      </c>
      <c r="R30" s="11">
        <f t="shared" si="16"/>
        <v>131.5</v>
      </c>
      <c r="S30" s="12">
        <f t="shared" si="16"/>
        <v>34.761904761904759</v>
      </c>
      <c r="T30" s="11">
        <f t="shared" si="16"/>
        <v>82.5</v>
      </c>
      <c r="U30" s="11">
        <f t="shared" si="16"/>
        <v>20</v>
      </c>
      <c r="V30" s="13">
        <f t="shared" si="16"/>
        <v>35.714285714285715</v>
      </c>
      <c r="W30" s="14">
        <f t="shared" si="16"/>
        <v>604.47619047619048</v>
      </c>
    </row>
    <row r="31" spans="1:26" s="103" customFormat="1" ht="21.75" customHeight="1">
      <c r="A31" s="137"/>
      <c r="B31" s="138"/>
      <c r="C31" s="138"/>
    </row>
    <row r="32" spans="1:26" ht="15.75" customHeight="1">
      <c r="A32" s="15" t="s">
        <v>76</v>
      </c>
      <c r="B32" s="15"/>
      <c r="C32" s="15"/>
      <c r="D32" s="15"/>
      <c r="E32" s="15"/>
      <c r="F32" s="15"/>
      <c r="G32" s="15"/>
      <c r="H32" s="7"/>
      <c r="I32" s="7"/>
      <c r="J32" s="1"/>
      <c r="K32" s="1"/>
      <c r="L32" s="1"/>
      <c r="M32" s="1"/>
      <c r="N32" s="1"/>
      <c r="O32" s="1"/>
      <c r="P32" s="16"/>
    </row>
    <row r="33" spans="1:23" ht="15.75" customHeight="1">
      <c r="A33" s="17" t="s">
        <v>77</v>
      </c>
      <c r="B33" s="15"/>
      <c r="C33" s="15"/>
      <c r="D33" s="15"/>
      <c r="E33" s="15"/>
      <c r="F33" s="15"/>
      <c r="G33" s="15"/>
      <c r="H33" s="7"/>
      <c r="I33" s="7"/>
      <c r="J33" s="1"/>
      <c r="K33" s="1"/>
      <c r="L33" s="1"/>
      <c r="M33" s="1"/>
      <c r="N33" s="1"/>
      <c r="O33" s="1"/>
    </row>
    <row r="34" spans="1:23" ht="16.5" customHeight="1">
      <c r="A34" s="17" t="s">
        <v>78</v>
      </c>
      <c r="B34" s="15"/>
      <c r="C34" s="15"/>
      <c r="D34" s="15"/>
      <c r="E34" s="15"/>
      <c r="F34" s="15"/>
      <c r="G34" s="15"/>
      <c r="H34" s="7"/>
      <c r="I34" s="7"/>
      <c r="J34" s="1"/>
      <c r="K34" s="1"/>
      <c r="L34" s="1"/>
      <c r="M34" s="1"/>
      <c r="N34" s="1"/>
      <c r="O34" s="1"/>
      <c r="R34" s="18"/>
      <c r="S34" s="18"/>
      <c r="T34" s="18"/>
      <c r="U34" s="18"/>
      <c r="V34" s="7"/>
      <c r="W34" s="7"/>
    </row>
    <row r="35" spans="1:23" ht="9" customHeight="1">
      <c r="A35" s="127" t="s">
        <v>79</v>
      </c>
      <c r="B35" s="105"/>
      <c r="C35" s="15"/>
      <c r="D35" s="15"/>
      <c r="E35" s="15"/>
      <c r="F35" s="15"/>
      <c r="G35" s="15"/>
      <c r="H35" s="15"/>
      <c r="I35" s="15"/>
      <c r="J35" s="15"/>
      <c r="K35" s="15"/>
      <c r="L35" s="15"/>
      <c r="M35" s="15"/>
      <c r="N35" s="15"/>
      <c r="O35" s="15"/>
      <c r="P35" s="15"/>
    </row>
    <row r="36" spans="1:23" ht="15.75" customHeight="1">
      <c r="A36" s="128" t="s">
        <v>80</v>
      </c>
      <c r="B36" s="105"/>
      <c r="C36" s="19" t="s">
        <v>81</v>
      </c>
      <c r="D36" s="19"/>
      <c r="E36" s="19"/>
      <c r="F36" s="19"/>
      <c r="G36" s="19"/>
      <c r="H36" s="19"/>
      <c r="I36" s="19"/>
      <c r="J36" s="19"/>
      <c r="K36" s="19"/>
      <c r="L36" s="19" t="s">
        <v>82</v>
      </c>
      <c r="M36" s="19"/>
      <c r="N36" s="19"/>
      <c r="O36" s="19"/>
      <c r="P36" s="19"/>
    </row>
    <row r="37" spans="1:23" ht="18" customHeight="1">
      <c r="B37" s="104" t="s">
        <v>83</v>
      </c>
      <c r="C37" s="105"/>
      <c r="D37" s="105"/>
      <c r="E37" s="105"/>
      <c r="F37" s="105"/>
      <c r="G37" s="105"/>
      <c r="H37" s="105"/>
      <c r="I37" s="105"/>
      <c r="J37" s="105"/>
      <c r="K37" s="105"/>
      <c r="L37" s="105"/>
      <c r="M37" s="105"/>
      <c r="N37" s="105"/>
      <c r="O37" s="105"/>
    </row>
    <row r="38" spans="1:23" ht="24" customHeight="1">
      <c r="B38" s="104" t="s">
        <v>84</v>
      </c>
      <c r="C38" s="105"/>
      <c r="D38" s="105"/>
      <c r="E38" s="105"/>
      <c r="F38" s="105"/>
      <c r="G38" s="105"/>
      <c r="H38" s="105"/>
      <c r="I38" s="105"/>
      <c r="J38" s="105"/>
      <c r="K38" s="105"/>
      <c r="L38" s="105"/>
      <c r="M38" s="105"/>
      <c r="N38" s="105"/>
      <c r="O38" s="105"/>
    </row>
    <row r="39" spans="1:23" ht="33.75" customHeight="1">
      <c r="A39" s="21" t="s">
        <v>85</v>
      </c>
      <c r="B39" s="104" t="s">
        <v>86</v>
      </c>
      <c r="C39" s="105"/>
      <c r="D39" s="105"/>
      <c r="E39" s="105"/>
      <c r="F39" s="105"/>
      <c r="G39" s="105"/>
      <c r="H39" s="105"/>
      <c r="I39" s="105"/>
      <c r="J39" s="105"/>
      <c r="K39" s="105"/>
      <c r="L39" s="105"/>
      <c r="M39" s="105"/>
      <c r="N39" s="105"/>
      <c r="O39" s="105"/>
    </row>
    <row r="40" spans="1:23" s="36" customFormat="1" ht="33.75" customHeight="1">
      <c r="A40" s="21"/>
      <c r="B40" s="38"/>
    </row>
    <row r="41" spans="1:23" ht="18" customHeight="1">
      <c r="A41" s="21" t="s">
        <v>167</v>
      </c>
      <c r="B41" s="7"/>
      <c r="C41" s="7"/>
      <c r="D41" s="7"/>
      <c r="E41" s="7"/>
      <c r="F41" s="7"/>
      <c r="G41" s="7"/>
      <c r="H41" s="7"/>
      <c r="I41" s="20"/>
      <c r="J41" s="20"/>
      <c r="K41" s="20"/>
      <c r="L41" s="20"/>
      <c r="M41" s="20"/>
      <c r="N41" s="20"/>
      <c r="O41" s="20"/>
    </row>
    <row r="42" spans="1:23" ht="15.75" customHeight="1">
      <c r="A42" s="40" t="s">
        <v>168</v>
      </c>
      <c r="B42" s="36"/>
      <c r="C42" s="36"/>
      <c r="D42" s="36"/>
      <c r="E42" s="36"/>
      <c r="F42" s="36"/>
      <c r="G42" s="36"/>
      <c r="H42" s="36"/>
      <c r="I42" s="36"/>
      <c r="J42" s="36"/>
      <c r="K42" s="36"/>
      <c r="L42" s="36"/>
      <c r="M42" s="36"/>
      <c r="N42" s="37"/>
      <c r="O42" s="36"/>
      <c r="P42" s="36"/>
    </row>
    <row r="43" spans="1:23" ht="15.75" customHeight="1">
      <c r="A43" s="22" t="s">
        <v>87</v>
      </c>
    </row>
    <row r="44" spans="1:23" ht="48" customHeight="1">
      <c r="A44" s="23" t="s">
        <v>88</v>
      </c>
      <c r="B44" s="106" t="s">
        <v>89</v>
      </c>
      <c r="C44" s="107"/>
      <c r="D44" s="108"/>
      <c r="E44" s="24" t="s">
        <v>90</v>
      </c>
      <c r="F44" s="25" t="s">
        <v>91</v>
      </c>
      <c r="G44" s="26" t="s">
        <v>92</v>
      </c>
      <c r="H44" s="106" t="s">
        <v>93</v>
      </c>
      <c r="I44" s="107"/>
      <c r="J44" s="107"/>
      <c r="K44" s="107"/>
      <c r="L44" s="108"/>
    </row>
    <row r="45" spans="1:23" ht="30" customHeight="1">
      <c r="A45" s="27" t="s">
        <v>94</v>
      </c>
      <c r="B45" s="109"/>
      <c r="C45" s="107"/>
      <c r="D45" s="108"/>
      <c r="E45" s="6"/>
      <c r="F45" s="6"/>
      <c r="G45" s="6"/>
      <c r="H45" s="109" t="s">
        <v>95</v>
      </c>
      <c r="I45" s="107"/>
      <c r="J45" s="107"/>
      <c r="K45" s="107"/>
      <c r="L45" s="108"/>
    </row>
    <row r="46" spans="1:23" ht="30" customHeight="1">
      <c r="A46" s="28" t="s">
        <v>96</v>
      </c>
      <c r="B46" s="109"/>
      <c r="C46" s="107"/>
      <c r="D46" s="108"/>
      <c r="E46" s="6"/>
      <c r="F46" s="6"/>
      <c r="G46" s="6"/>
      <c r="H46" s="109" t="s">
        <v>97</v>
      </c>
      <c r="I46" s="107"/>
      <c r="J46" s="107"/>
      <c r="K46" s="107"/>
      <c r="L46" s="108"/>
    </row>
    <row r="47" spans="1:23" ht="30" customHeight="1">
      <c r="A47" s="28" t="s">
        <v>98</v>
      </c>
      <c r="B47" s="109"/>
      <c r="C47" s="107"/>
      <c r="D47" s="108"/>
      <c r="E47" s="6"/>
      <c r="F47" s="6"/>
      <c r="G47" s="29"/>
      <c r="H47" s="109" t="s">
        <v>99</v>
      </c>
      <c r="I47" s="107"/>
      <c r="J47" s="107"/>
      <c r="K47" s="107"/>
      <c r="L47" s="108"/>
    </row>
    <row r="48" spans="1:23" ht="30" customHeight="1">
      <c r="A48" s="28" t="s">
        <v>100</v>
      </c>
      <c r="B48" s="109"/>
      <c r="C48" s="107"/>
      <c r="D48" s="108"/>
      <c r="E48" s="6"/>
      <c r="F48" s="6"/>
      <c r="G48" s="6"/>
      <c r="H48" s="109" t="s">
        <v>101</v>
      </c>
      <c r="I48" s="107"/>
      <c r="J48" s="107"/>
      <c r="K48" s="107"/>
      <c r="L48" s="108"/>
    </row>
    <row r="49" spans="1:12" ht="30" customHeight="1">
      <c r="A49" s="28" t="s">
        <v>20</v>
      </c>
      <c r="B49" s="109"/>
      <c r="C49" s="107"/>
      <c r="D49" s="108"/>
      <c r="E49" s="6"/>
      <c r="F49" s="6"/>
      <c r="G49" s="6"/>
      <c r="H49" s="109" t="s">
        <v>102</v>
      </c>
      <c r="I49" s="107"/>
      <c r="J49" s="107"/>
      <c r="K49" s="107"/>
      <c r="L49" s="108"/>
    </row>
    <row r="50" spans="1:12" ht="30" customHeight="1">
      <c r="A50" s="28" t="s">
        <v>103</v>
      </c>
      <c r="B50" s="109"/>
      <c r="C50" s="107"/>
      <c r="D50" s="108"/>
      <c r="E50" s="30"/>
      <c r="F50" s="6"/>
      <c r="G50" s="6"/>
      <c r="H50" s="112"/>
      <c r="I50" s="107"/>
      <c r="J50" s="107"/>
      <c r="K50" s="107"/>
      <c r="L50" s="108"/>
    </row>
    <row r="51" spans="1:12" ht="15.75" customHeight="1">
      <c r="A51" s="31" t="s">
        <v>104</v>
      </c>
    </row>
    <row r="52" spans="1:12" ht="15.75" customHeight="1">
      <c r="A52" s="31" t="s">
        <v>105</v>
      </c>
    </row>
    <row r="53" spans="1:12" ht="15.75" customHeight="1">
      <c r="A53" s="31" t="s">
        <v>106</v>
      </c>
    </row>
    <row r="54" spans="1:12" ht="15.75" customHeight="1">
      <c r="A54" s="32" t="s">
        <v>107</v>
      </c>
    </row>
    <row r="55" spans="1:12" ht="15.75" customHeight="1"/>
    <row r="56" spans="1:12" ht="15.75" customHeight="1">
      <c r="A56" s="33"/>
    </row>
    <row r="57" spans="1:12" ht="20.25" customHeight="1">
      <c r="A57" s="110" t="str">
        <f>A41:H41</f>
        <v xml:space="preserve">       台南市安順國小113.6月份學校供應量反映表</v>
      </c>
      <c r="B57" s="105"/>
      <c r="C57" s="105"/>
      <c r="D57" s="105"/>
      <c r="E57" s="105"/>
      <c r="F57" s="105"/>
      <c r="G57" s="105"/>
      <c r="H57" s="105"/>
      <c r="I57" s="34"/>
      <c r="J57" s="34"/>
    </row>
    <row r="58" spans="1:12" ht="15.75" customHeight="1">
      <c r="A58" s="111" t="str">
        <f>A42</f>
        <v xml:space="preserve">                                           班級：                            調查日期：  113年6月1日</v>
      </c>
      <c r="B58" s="105"/>
      <c r="C58" s="105"/>
      <c r="D58" s="105"/>
      <c r="E58" s="105"/>
      <c r="F58" s="105"/>
      <c r="G58" s="105"/>
      <c r="H58" s="105"/>
      <c r="I58" s="105"/>
      <c r="J58" s="105"/>
      <c r="K58" s="105"/>
    </row>
    <row r="59" spans="1:12" ht="15.75" customHeight="1">
      <c r="A59" s="22" t="s">
        <v>87</v>
      </c>
    </row>
    <row r="60" spans="1:12" ht="36" customHeight="1">
      <c r="A60" s="23" t="s">
        <v>88</v>
      </c>
      <c r="B60" s="106" t="s">
        <v>89</v>
      </c>
      <c r="C60" s="107"/>
      <c r="D60" s="108"/>
      <c r="E60" s="24" t="s">
        <v>90</v>
      </c>
      <c r="F60" s="25" t="s">
        <v>91</v>
      </c>
      <c r="G60" s="26" t="s">
        <v>92</v>
      </c>
      <c r="H60" s="106" t="s">
        <v>93</v>
      </c>
      <c r="I60" s="107"/>
      <c r="J60" s="107"/>
      <c r="K60" s="107"/>
      <c r="L60" s="108"/>
    </row>
    <row r="61" spans="1:12" ht="30" customHeight="1">
      <c r="A61" s="27" t="s">
        <v>94</v>
      </c>
      <c r="B61" s="109"/>
      <c r="C61" s="107"/>
      <c r="D61" s="108"/>
      <c r="E61" s="6"/>
      <c r="F61" s="6"/>
      <c r="G61" s="6"/>
      <c r="H61" s="109" t="s">
        <v>108</v>
      </c>
      <c r="I61" s="107"/>
      <c r="J61" s="107"/>
      <c r="K61" s="107"/>
      <c r="L61" s="108"/>
    </row>
    <row r="62" spans="1:12" ht="30" customHeight="1">
      <c r="A62" s="28" t="s">
        <v>96</v>
      </c>
      <c r="B62" s="109"/>
      <c r="C62" s="107"/>
      <c r="D62" s="108"/>
      <c r="E62" s="6"/>
      <c r="F62" s="6"/>
      <c r="G62" s="6"/>
      <c r="H62" s="109" t="s">
        <v>109</v>
      </c>
      <c r="I62" s="107"/>
      <c r="J62" s="107"/>
      <c r="K62" s="107"/>
      <c r="L62" s="108"/>
    </row>
    <row r="63" spans="1:12" ht="30" customHeight="1">
      <c r="A63" s="28" t="s">
        <v>98</v>
      </c>
      <c r="B63" s="109"/>
      <c r="C63" s="107"/>
      <c r="D63" s="108"/>
      <c r="E63" s="6"/>
      <c r="F63" s="6"/>
      <c r="G63" s="6"/>
      <c r="H63" s="109" t="s">
        <v>110</v>
      </c>
      <c r="I63" s="107"/>
      <c r="J63" s="107"/>
      <c r="K63" s="107"/>
      <c r="L63" s="108"/>
    </row>
    <row r="64" spans="1:12" ht="30" customHeight="1">
      <c r="A64" s="28" t="s">
        <v>100</v>
      </c>
      <c r="B64" s="109"/>
      <c r="C64" s="107"/>
      <c r="D64" s="108"/>
      <c r="E64" s="6"/>
      <c r="F64" s="6"/>
      <c r="G64" s="6"/>
      <c r="H64" s="109" t="s">
        <v>111</v>
      </c>
      <c r="I64" s="107"/>
      <c r="J64" s="107"/>
      <c r="K64" s="107"/>
      <c r="L64" s="108"/>
    </row>
    <row r="65" spans="1:12" ht="27.75" customHeight="1">
      <c r="A65" s="28" t="s">
        <v>20</v>
      </c>
      <c r="B65" s="109"/>
      <c r="C65" s="107"/>
      <c r="D65" s="108"/>
      <c r="E65" s="6"/>
      <c r="F65" s="6"/>
      <c r="G65" s="6"/>
      <c r="H65" s="109" t="s">
        <v>112</v>
      </c>
      <c r="I65" s="107"/>
      <c r="J65" s="107"/>
      <c r="K65" s="107"/>
      <c r="L65" s="108"/>
    </row>
    <row r="66" spans="1:12" ht="28.5" customHeight="1">
      <c r="A66" s="28" t="s">
        <v>103</v>
      </c>
      <c r="B66" s="109"/>
      <c r="C66" s="107"/>
      <c r="D66" s="108"/>
      <c r="E66" s="30"/>
      <c r="F66" s="6"/>
      <c r="G66" s="6"/>
      <c r="H66" s="112"/>
      <c r="I66" s="107"/>
      <c r="J66" s="107"/>
      <c r="K66" s="107"/>
      <c r="L66" s="108"/>
    </row>
    <row r="67" spans="1:12" ht="23.25" customHeight="1">
      <c r="A67" s="31" t="s">
        <v>113</v>
      </c>
    </row>
    <row r="68" spans="1:12" ht="24.75" customHeight="1">
      <c r="A68" s="31" t="s">
        <v>114</v>
      </c>
    </row>
    <row r="69" spans="1:12" ht="27.75" customHeight="1">
      <c r="A69" s="31" t="s">
        <v>106</v>
      </c>
    </row>
    <row r="70" spans="1:12" ht="27" customHeight="1">
      <c r="A70" s="32" t="s">
        <v>115</v>
      </c>
    </row>
    <row r="71" spans="1:12" ht="15.75" customHeight="1"/>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7">
    <mergeCell ref="A35:B35"/>
    <mergeCell ref="A36:B36"/>
    <mergeCell ref="G8:G9"/>
    <mergeCell ref="H8:H9"/>
    <mergeCell ref="D15:H15"/>
    <mergeCell ref="A30:H30"/>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G3"/>
    <mergeCell ref="H1:P1"/>
    <mergeCell ref="H2:P2"/>
    <mergeCell ref="H3:P3"/>
    <mergeCell ref="D4:G5"/>
    <mergeCell ref="D6:O6"/>
    <mergeCell ref="B64:D64"/>
    <mergeCell ref="H64:L64"/>
    <mergeCell ref="B65:D65"/>
    <mergeCell ref="H65:L65"/>
    <mergeCell ref="B66:D66"/>
    <mergeCell ref="H66:L66"/>
    <mergeCell ref="B49:D49"/>
    <mergeCell ref="B50:D50"/>
    <mergeCell ref="A57:H57"/>
    <mergeCell ref="H62:L62"/>
    <mergeCell ref="H63:L63"/>
    <mergeCell ref="A58:K58"/>
    <mergeCell ref="B60:D60"/>
    <mergeCell ref="H60:L60"/>
    <mergeCell ref="B61:D61"/>
    <mergeCell ref="H61:L61"/>
    <mergeCell ref="B62:D62"/>
    <mergeCell ref="B63:D63"/>
    <mergeCell ref="H49:L49"/>
    <mergeCell ref="H50:L50"/>
    <mergeCell ref="H45:L45"/>
    <mergeCell ref="B45:D45"/>
    <mergeCell ref="B46:D46"/>
    <mergeCell ref="B47:D47"/>
    <mergeCell ref="B48:D48"/>
    <mergeCell ref="H46:L46"/>
    <mergeCell ref="H47:L47"/>
    <mergeCell ref="H48:L48"/>
    <mergeCell ref="B37:O37"/>
    <mergeCell ref="B38:O38"/>
    <mergeCell ref="B39:O39"/>
    <mergeCell ref="B44:D44"/>
    <mergeCell ref="H44:L44"/>
  </mergeCells>
  <phoneticPr fontId="47" type="noConversion"/>
  <hyperlinks>
    <hyperlink ref="D4" r:id="rId1"/>
  </hyperlinks>
  <pageMargins left="0.31496062992125984" right="0.11811023622047245" top="0.31496062992125984" bottom="0.35433070866141736"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tabSelected="1" topLeftCell="A13" zoomScaleNormal="100" zoomScaleSheetLayoutView="100" workbookViewId="0">
      <selection activeCell="D22" sqref="D22:W22"/>
    </sheetView>
  </sheetViews>
  <sheetFormatPr defaultColWidth="11.19921875" defaultRowHeight="15" customHeight="1"/>
  <cols>
    <col min="1" max="1" width="3.8984375" customWidth="1"/>
    <col min="2" max="2" width="7.3984375" customWidth="1"/>
    <col min="3" max="3" width="4.5" customWidth="1"/>
    <col min="4" max="4" width="8.5" customWidth="1"/>
    <col min="5" max="5" width="10.69921875" customWidth="1"/>
    <col min="6" max="6" width="9.69921875" customWidth="1"/>
    <col min="7" max="7" width="11.19921875" customWidth="1"/>
    <col min="8" max="8" width="11.5" customWidth="1"/>
    <col min="9" max="9" width="3.69921875" customWidth="1"/>
    <col min="10" max="10" width="2.59765625" customWidth="1"/>
    <col min="11" max="12" width="2.69921875" customWidth="1"/>
    <col min="13" max="13" width="3.59765625" customWidth="1"/>
    <col min="14" max="14" width="2.19921875" customWidth="1"/>
    <col min="15" max="15" width="2.09765625" customWidth="1"/>
    <col min="16" max="16" width="4.5" customWidth="1"/>
    <col min="17" max="18" width="2.69921875" customWidth="1"/>
    <col min="19" max="19" width="3.3984375" customWidth="1"/>
    <col min="20" max="21" width="2.09765625" customWidth="1"/>
    <col min="22" max="22" width="3.19921875" customWidth="1"/>
    <col min="23" max="23" width="5.09765625" customWidth="1"/>
    <col min="24" max="26" width="8.69921875" customWidth="1"/>
  </cols>
  <sheetData>
    <row r="1" spans="1:24" ht="15.75" customHeight="1">
      <c r="A1" s="113"/>
      <c r="B1" s="105"/>
      <c r="C1" s="105"/>
      <c r="D1" s="116" t="s">
        <v>116</v>
      </c>
      <c r="E1" s="105"/>
      <c r="F1" s="105"/>
      <c r="G1" s="105"/>
      <c r="H1" s="105"/>
      <c r="I1" s="105"/>
      <c r="J1" s="105"/>
      <c r="K1" s="105"/>
      <c r="L1" s="105"/>
      <c r="M1" s="105"/>
      <c r="N1" s="105"/>
      <c r="O1" s="105"/>
    </row>
    <row r="2" spans="1:24" ht="15.75" customHeight="1">
      <c r="A2" s="105"/>
      <c r="B2" s="105"/>
      <c r="C2" s="105"/>
      <c r="D2" s="116" t="s">
        <v>117</v>
      </c>
      <c r="E2" s="105"/>
      <c r="F2" s="105"/>
      <c r="G2" s="105"/>
      <c r="H2" s="105"/>
      <c r="I2" s="105"/>
      <c r="J2" s="105"/>
      <c r="K2" s="105"/>
      <c r="L2" s="105"/>
      <c r="M2" s="105"/>
      <c r="N2" s="105"/>
      <c r="O2" s="105"/>
    </row>
    <row r="3" spans="1:24" ht="15.75" customHeight="1">
      <c r="A3" s="105"/>
      <c r="B3" s="105"/>
      <c r="C3" s="105"/>
      <c r="D3" s="116" t="s">
        <v>118</v>
      </c>
      <c r="E3" s="105"/>
      <c r="F3" s="105"/>
      <c r="G3" s="105"/>
      <c r="H3" s="105"/>
      <c r="I3" s="105"/>
      <c r="J3" s="105"/>
      <c r="K3" s="105"/>
      <c r="L3" s="105"/>
      <c r="M3" s="105"/>
      <c r="N3" s="105"/>
      <c r="O3" s="105"/>
    </row>
    <row r="4" spans="1:24" ht="15.75" customHeight="1">
      <c r="A4" s="105"/>
      <c r="B4" s="105"/>
      <c r="C4" s="105"/>
      <c r="D4" s="116" t="s">
        <v>185</v>
      </c>
      <c r="E4" s="105"/>
      <c r="F4" s="105"/>
      <c r="G4" s="105"/>
      <c r="H4" s="105"/>
      <c r="I4" s="105"/>
      <c r="J4" s="105"/>
      <c r="K4" s="105"/>
      <c r="L4" s="105"/>
      <c r="M4" s="105"/>
      <c r="N4" s="105"/>
      <c r="O4" s="105"/>
    </row>
    <row r="5" spans="1:24" ht="15.75" customHeight="1">
      <c r="A5" s="105"/>
      <c r="B5" s="105"/>
      <c r="C5" s="105"/>
      <c r="D5" s="116" t="s">
        <v>186</v>
      </c>
      <c r="E5" s="105"/>
      <c r="F5" s="105"/>
      <c r="G5" s="105"/>
      <c r="H5" s="105"/>
      <c r="I5" s="105"/>
      <c r="J5" s="105"/>
      <c r="K5" s="105"/>
      <c r="L5" s="105"/>
      <c r="M5" s="105"/>
      <c r="N5" s="105"/>
      <c r="O5" s="105"/>
    </row>
    <row r="6" spans="1:24" ht="15.75" customHeight="1">
      <c r="A6" s="105"/>
      <c r="B6" s="105"/>
      <c r="C6" s="105"/>
      <c r="D6" s="116" t="s">
        <v>119</v>
      </c>
      <c r="E6" s="105"/>
      <c r="F6" s="105"/>
      <c r="G6" s="105"/>
      <c r="H6" s="105"/>
      <c r="I6" s="105"/>
      <c r="J6" s="105"/>
      <c r="K6" s="105"/>
      <c r="L6" s="105"/>
      <c r="M6" s="105"/>
      <c r="N6" s="105"/>
      <c r="O6" s="105"/>
    </row>
    <row r="7" spans="1:24" ht="19.5" customHeight="1">
      <c r="A7" s="123" t="s">
        <v>187</v>
      </c>
      <c r="B7" s="105"/>
      <c r="C7" s="105"/>
      <c r="D7" s="105"/>
      <c r="E7" s="105"/>
      <c r="F7" s="105"/>
      <c r="G7" s="105"/>
      <c r="H7" s="105"/>
      <c r="I7" s="105"/>
      <c r="J7" s="105"/>
      <c r="K7" s="105"/>
      <c r="L7" s="105"/>
      <c r="M7" s="105"/>
      <c r="N7" s="105"/>
      <c r="O7" s="105"/>
      <c r="Q7" s="118" t="s">
        <v>6</v>
      </c>
      <c r="R7" s="120" t="s">
        <v>7</v>
      </c>
      <c r="S7" s="118" t="s">
        <v>8</v>
      </c>
      <c r="T7" s="118" t="s">
        <v>9</v>
      </c>
      <c r="U7" s="118" t="s">
        <v>10</v>
      </c>
      <c r="V7" s="118" t="s">
        <v>11</v>
      </c>
      <c r="W7" s="121" t="s">
        <v>12</v>
      </c>
    </row>
    <row r="8" spans="1:24" ht="21.75" customHeight="1">
      <c r="A8" s="124" t="s">
        <v>13</v>
      </c>
      <c r="B8" s="126" t="s">
        <v>14</v>
      </c>
      <c r="C8" s="126" t="s">
        <v>15</v>
      </c>
      <c r="D8" s="126" t="s">
        <v>16</v>
      </c>
      <c r="E8" s="126" t="s">
        <v>17</v>
      </c>
      <c r="F8" s="126" t="s">
        <v>18</v>
      </c>
      <c r="G8" s="126" t="s">
        <v>19</v>
      </c>
      <c r="H8" s="126" t="s">
        <v>20</v>
      </c>
      <c r="I8" s="3" t="s">
        <v>21</v>
      </c>
      <c r="J8" s="118" t="s">
        <v>6</v>
      </c>
      <c r="K8" s="120" t="s">
        <v>7</v>
      </c>
      <c r="L8" s="118" t="s">
        <v>8</v>
      </c>
      <c r="M8" s="118" t="s">
        <v>9</v>
      </c>
      <c r="N8" s="118" t="s">
        <v>10</v>
      </c>
      <c r="O8" s="118" t="s">
        <v>11</v>
      </c>
      <c r="P8" s="122" t="s">
        <v>12</v>
      </c>
      <c r="Q8" s="119"/>
      <c r="R8" s="119"/>
      <c r="S8" s="119"/>
      <c r="T8" s="119"/>
      <c r="U8" s="119"/>
      <c r="V8" s="119"/>
      <c r="W8" s="119"/>
    </row>
    <row r="9" spans="1:24" ht="15.75" customHeight="1">
      <c r="A9" s="125"/>
      <c r="B9" s="119"/>
      <c r="C9" s="119"/>
      <c r="D9" s="119"/>
      <c r="E9" s="119"/>
      <c r="F9" s="119"/>
      <c r="G9" s="119"/>
      <c r="H9" s="119"/>
      <c r="I9" s="5" t="s">
        <v>22</v>
      </c>
      <c r="J9" s="119"/>
      <c r="K9" s="119"/>
      <c r="L9" s="119"/>
      <c r="M9" s="119"/>
      <c r="N9" s="119"/>
      <c r="O9" s="119"/>
      <c r="P9" s="119"/>
      <c r="Q9" s="119"/>
      <c r="R9" s="119"/>
      <c r="S9" s="119"/>
      <c r="T9" s="119"/>
      <c r="U9" s="119"/>
      <c r="V9" s="119"/>
      <c r="W9" s="119"/>
    </row>
    <row r="10" spans="1:24" ht="21.75" customHeight="1">
      <c r="A10" s="42">
        <v>1</v>
      </c>
      <c r="B10" s="43">
        <v>45446</v>
      </c>
      <c r="C10" s="44" t="s">
        <v>28</v>
      </c>
      <c r="D10" s="45" t="s">
        <v>29</v>
      </c>
      <c r="E10" s="45" t="s">
        <v>121</v>
      </c>
      <c r="F10" s="45" t="s">
        <v>120</v>
      </c>
      <c r="G10" s="45" t="s">
        <v>30</v>
      </c>
      <c r="H10" s="47" t="s">
        <v>31</v>
      </c>
      <c r="I10" s="82"/>
      <c r="J10" s="64">
        <v>5</v>
      </c>
      <c r="K10" s="65">
        <v>2</v>
      </c>
      <c r="L10" s="65">
        <v>1.7</v>
      </c>
      <c r="M10" s="65">
        <v>2.2999999999999998</v>
      </c>
      <c r="N10" s="65"/>
      <c r="O10" s="65"/>
      <c r="P10" s="66">
        <f t="shared" ref="P10:P21" si="0">W10</f>
        <v>646</v>
      </c>
      <c r="Q10" s="64">
        <f t="shared" ref="Q10:Q21" si="1">J10*70</f>
        <v>350</v>
      </c>
      <c r="R10" s="65">
        <f t="shared" ref="R10:R21" si="2">K10*75</f>
        <v>150</v>
      </c>
      <c r="S10" s="65">
        <f t="shared" ref="S10:S21" si="3">L10*25</f>
        <v>42.5</v>
      </c>
      <c r="T10" s="65">
        <f t="shared" ref="T10:T21" si="4">M10*45</f>
        <v>103.49999999999999</v>
      </c>
      <c r="U10" s="65">
        <f t="shared" ref="U10:U21" si="5">N10*60</f>
        <v>0</v>
      </c>
      <c r="V10" s="65">
        <f t="shared" ref="V10:V21" si="6">O10*150</f>
        <v>0</v>
      </c>
      <c r="W10" s="66">
        <f t="shared" ref="W10:W21" si="7">SUM(Q10:V10)</f>
        <v>646</v>
      </c>
    </row>
    <row r="11" spans="1:24" ht="21.75" customHeight="1">
      <c r="A11" s="42">
        <v>2</v>
      </c>
      <c r="B11" s="43">
        <v>45447</v>
      </c>
      <c r="C11" s="44" t="s">
        <v>32</v>
      </c>
      <c r="D11" s="45" t="s">
        <v>27</v>
      </c>
      <c r="E11" s="45" t="s">
        <v>122</v>
      </c>
      <c r="F11" s="45" t="s">
        <v>206</v>
      </c>
      <c r="G11" s="45" t="s">
        <v>188</v>
      </c>
      <c r="H11" s="45" t="s">
        <v>123</v>
      </c>
      <c r="I11" s="82" t="s">
        <v>21</v>
      </c>
      <c r="J11" s="64">
        <v>5</v>
      </c>
      <c r="K11" s="64">
        <v>2</v>
      </c>
      <c r="L11" s="64">
        <v>1.6</v>
      </c>
      <c r="M11" s="64">
        <v>2.2999999999999998</v>
      </c>
      <c r="N11" s="64">
        <v>1</v>
      </c>
      <c r="O11" s="64"/>
      <c r="P11" s="66">
        <f t="shared" si="0"/>
        <v>703.5</v>
      </c>
      <c r="Q11" s="64">
        <f t="shared" si="1"/>
        <v>350</v>
      </c>
      <c r="R11" s="65">
        <f t="shared" si="2"/>
        <v>150</v>
      </c>
      <c r="S11" s="65">
        <f t="shared" si="3"/>
        <v>40</v>
      </c>
      <c r="T11" s="65">
        <f t="shared" si="4"/>
        <v>103.49999999999999</v>
      </c>
      <c r="U11" s="65">
        <f t="shared" si="5"/>
        <v>60</v>
      </c>
      <c r="V11" s="65">
        <f t="shared" si="6"/>
        <v>0</v>
      </c>
      <c r="W11" s="66">
        <f t="shared" si="7"/>
        <v>703.5</v>
      </c>
    </row>
    <row r="12" spans="1:24" ht="21" customHeight="1">
      <c r="A12" s="42">
        <v>3</v>
      </c>
      <c r="B12" s="43">
        <v>45448</v>
      </c>
      <c r="C12" s="44" t="s">
        <v>36</v>
      </c>
      <c r="D12" s="55" t="s">
        <v>169</v>
      </c>
      <c r="E12" s="55" t="s">
        <v>172</v>
      </c>
      <c r="F12" s="96" t="s">
        <v>174</v>
      </c>
      <c r="G12" s="55" t="s">
        <v>37</v>
      </c>
      <c r="H12" s="55" t="s">
        <v>170</v>
      </c>
      <c r="I12" s="48" t="s">
        <v>22</v>
      </c>
      <c r="J12" s="64">
        <v>5</v>
      </c>
      <c r="K12" s="64">
        <v>2</v>
      </c>
      <c r="L12" s="64">
        <v>1.6</v>
      </c>
      <c r="M12" s="64">
        <v>2</v>
      </c>
      <c r="N12" s="64"/>
      <c r="O12" s="64">
        <v>1</v>
      </c>
      <c r="P12" s="66">
        <f t="shared" si="0"/>
        <v>780</v>
      </c>
      <c r="Q12" s="64">
        <f t="shared" si="1"/>
        <v>350</v>
      </c>
      <c r="R12" s="65">
        <f t="shared" si="2"/>
        <v>150</v>
      </c>
      <c r="S12" s="65">
        <f t="shared" si="3"/>
        <v>40</v>
      </c>
      <c r="T12" s="65">
        <f t="shared" si="4"/>
        <v>90</v>
      </c>
      <c r="U12" s="65">
        <f t="shared" si="5"/>
        <v>0</v>
      </c>
      <c r="V12" s="65">
        <f t="shared" si="6"/>
        <v>150</v>
      </c>
      <c r="W12" s="66">
        <f t="shared" si="7"/>
        <v>780</v>
      </c>
      <c r="X12" s="41"/>
    </row>
    <row r="13" spans="1:24" ht="20.25" customHeight="1">
      <c r="A13" s="42">
        <v>4</v>
      </c>
      <c r="B13" s="43">
        <v>45449</v>
      </c>
      <c r="C13" s="44" t="s">
        <v>23</v>
      </c>
      <c r="D13" s="45" t="s">
        <v>24</v>
      </c>
      <c r="E13" s="45" t="s">
        <v>124</v>
      </c>
      <c r="F13" s="96" t="s">
        <v>171</v>
      </c>
      <c r="G13" s="45" t="s">
        <v>207</v>
      </c>
      <c r="H13" s="45" t="s">
        <v>215</v>
      </c>
      <c r="I13" s="82"/>
      <c r="J13" s="64">
        <v>5</v>
      </c>
      <c r="K13" s="65">
        <v>2.2000000000000002</v>
      </c>
      <c r="L13" s="65">
        <v>1.7</v>
      </c>
      <c r="M13" s="65">
        <v>2.1</v>
      </c>
      <c r="N13" s="65"/>
      <c r="O13" s="65"/>
      <c r="P13" s="66">
        <f t="shared" si="0"/>
        <v>652</v>
      </c>
      <c r="Q13" s="64">
        <f t="shared" si="1"/>
        <v>350</v>
      </c>
      <c r="R13" s="65">
        <f t="shared" si="2"/>
        <v>165</v>
      </c>
      <c r="S13" s="65">
        <f t="shared" si="3"/>
        <v>42.5</v>
      </c>
      <c r="T13" s="65">
        <f t="shared" si="4"/>
        <v>94.5</v>
      </c>
      <c r="U13" s="65">
        <f t="shared" si="5"/>
        <v>0</v>
      </c>
      <c r="V13" s="65">
        <f t="shared" si="6"/>
        <v>0</v>
      </c>
      <c r="W13" s="66">
        <f t="shared" si="7"/>
        <v>652</v>
      </c>
    </row>
    <row r="14" spans="1:24" ht="21.75" customHeight="1">
      <c r="A14" s="42">
        <v>5</v>
      </c>
      <c r="B14" s="43">
        <v>45450</v>
      </c>
      <c r="C14" s="44" t="s">
        <v>26</v>
      </c>
      <c r="D14" s="45" t="s">
        <v>29</v>
      </c>
      <c r="E14" s="45" t="s">
        <v>176</v>
      </c>
      <c r="F14" s="72" t="s">
        <v>125</v>
      </c>
      <c r="G14" s="45" t="s">
        <v>39</v>
      </c>
      <c r="H14" s="45" t="s">
        <v>196</v>
      </c>
      <c r="I14" s="82" t="s">
        <v>21</v>
      </c>
      <c r="J14" s="64">
        <v>5</v>
      </c>
      <c r="K14" s="64">
        <v>2</v>
      </c>
      <c r="L14" s="64">
        <v>1.6</v>
      </c>
      <c r="M14" s="64">
        <v>2</v>
      </c>
      <c r="N14" s="64">
        <v>1</v>
      </c>
      <c r="O14" s="64"/>
      <c r="P14" s="66">
        <f t="shared" si="0"/>
        <v>690</v>
      </c>
      <c r="Q14" s="64">
        <f t="shared" si="1"/>
        <v>350</v>
      </c>
      <c r="R14" s="65">
        <f t="shared" si="2"/>
        <v>150</v>
      </c>
      <c r="S14" s="65">
        <f t="shared" si="3"/>
        <v>40</v>
      </c>
      <c r="T14" s="65">
        <f t="shared" si="4"/>
        <v>90</v>
      </c>
      <c r="U14" s="65">
        <f t="shared" si="5"/>
        <v>60</v>
      </c>
      <c r="V14" s="65">
        <f t="shared" si="6"/>
        <v>0</v>
      </c>
      <c r="W14" s="66">
        <f t="shared" si="7"/>
        <v>690</v>
      </c>
    </row>
    <row r="15" spans="1:24" ht="21.75" customHeight="1">
      <c r="A15" s="42">
        <v>6</v>
      </c>
      <c r="B15" s="56">
        <v>45453</v>
      </c>
      <c r="C15" s="44" t="s">
        <v>28</v>
      </c>
      <c r="D15" s="136" t="s">
        <v>163</v>
      </c>
      <c r="E15" s="136"/>
      <c r="F15" s="136"/>
      <c r="G15" s="136"/>
      <c r="H15" s="136"/>
      <c r="I15" s="83"/>
      <c r="J15" s="64"/>
      <c r="K15" s="64"/>
      <c r="L15" s="64"/>
      <c r="M15" s="64"/>
      <c r="N15" s="64"/>
      <c r="O15" s="64"/>
      <c r="P15" s="84"/>
      <c r="Q15" s="64"/>
      <c r="R15" s="65"/>
      <c r="S15" s="65"/>
      <c r="T15" s="65"/>
      <c r="U15" s="65"/>
      <c r="V15" s="65"/>
      <c r="W15" s="85"/>
    </row>
    <row r="16" spans="1:24" ht="23.25" customHeight="1">
      <c r="A16" s="42">
        <v>7</v>
      </c>
      <c r="B16" s="56">
        <v>45454</v>
      </c>
      <c r="C16" s="44" t="s">
        <v>32</v>
      </c>
      <c r="D16" s="45" t="s">
        <v>27</v>
      </c>
      <c r="E16" s="55" t="s">
        <v>189</v>
      </c>
      <c r="F16" s="96" t="s">
        <v>208</v>
      </c>
      <c r="G16" s="45" t="s">
        <v>120</v>
      </c>
      <c r="H16" s="45" t="s">
        <v>45</v>
      </c>
      <c r="I16" s="82" t="s">
        <v>21</v>
      </c>
      <c r="J16" s="64">
        <v>5</v>
      </c>
      <c r="K16" s="64">
        <v>2.2999999999999998</v>
      </c>
      <c r="L16" s="64">
        <v>1.7</v>
      </c>
      <c r="M16" s="64">
        <v>2</v>
      </c>
      <c r="N16" s="64">
        <v>1</v>
      </c>
      <c r="O16" s="64"/>
      <c r="P16" s="66">
        <f t="shared" si="0"/>
        <v>715</v>
      </c>
      <c r="Q16" s="64">
        <f t="shared" si="1"/>
        <v>350</v>
      </c>
      <c r="R16" s="65">
        <f t="shared" si="2"/>
        <v>172.5</v>
      </c>
      <c r="S16" s="65">
        <f t="shared" si="3"/>
        <v>42.5</v>
      </c>
      <c r="T16" s="65">
        <f t="shared" si="4"/>
        <v>90</v>
      </c>
      <c r="U16" s="65">
        <f t="shared" si="5"/>
        <v>60</v>
      </c>
      <c r="V16" s="65">
        <f t="shared" si="6"/>
        <v>0</v>
      </c>
      <c r="W16" s="66">
        <f t="shared" si="7"/>
        <v>715</v>
      </c>
    </row>
    <row r="17" spans="1:26" ht="20.25" customHeight="1">
      <c r="A17" s="42">
        <v>8</v>
      </c>
      <c r="B17" s="56">
        <v>45455</v>
      </c>
      <c r="C17" s="44" t="s">
        <v>36</v>
      </c>
      <c r="D17" s="45" t="s">
        <v>55</v>
      </c>
      <c r="E17" s="45" t="s">
        <v>129</v>
      </c>
      <c r="F17" s="96" t="s">
        <v>212</v>
      </c>
      <c r="G17" s="45" t="s">
        <v>56</v>
      </c>
      <c r="H17" s="45" t="s">
        <v>195</v>
      </c>
      <c r="I17" s="82"/>
      <c r="J17" s="64">
        <v>5</v>
      </c>
      <c r="K17" s="64">
        <v>2</v>
      </c>
      <c r="L17" s="64">
        <v>1.6</v>
      </c>
      <c r="M17" s="64">
        <v>2.5</v>
      </c>
      <c r="N17" s="64"/>
      <c r="O17" s="64">
        <v>1</v>
      </c>
      <c r="P17" s="66">
        <f>W17</f>
        <v>802.5</v>
      </c>
      <c r="Q17" s="64">
        <f>J17*70</f>
        <v>350</v>
      </c>
      <c r="R17" s="65">
        <f>K17*75</f>
        <v>150</v>
      </c>
      <c r="S17" s="65">
        <f>L17*25</f>
        <v>40</v>
      </c>
      <c r="T17" s="65">
        <f>M17*45</f>
        <v>112.5</v>
      </c>
      <c r="U17" s="65">
        <f>N17*60</f>
        <v>0</v>
      </c>
      <c r="V17" s="65">
        <f>O17*150</f>
        <v>150</v>
      </c>
      <c r="W17" s="66">
        <f>SUM(Q17:V17)</f>
        <v>802.5</v>
      </c>
    </row>
    <row r="18" spans="1:26" ht="18.75" customHeight="1">
      <c r="A18" s="42">
        <v>9</v>
      </c>
      <c r="B18" s="56">
        <v>45456</v>
      </c>
      <c r="C18" s="44" t="s">
        <v>23</v>
      </c>
      <c r="D18" s="59" t="s">
        <v>24</v>
      </c>
      <c r="E18" s="55" t="s">
        <v>191</v>
      </c>
      <c r="F18" s="45" t="s">
        <v>120</v>
      </c>
      <c r="G18" s="45" t="s">
        <v>51</v>
      </c>
      <c r="H18" s="45" t="s">
        <v>52</v>
      </c>
      <c r="I18" s="92" t="s">
        <v>184</v>
      </c>
      <c r="J18" s="64">
        <v>5</v>
      </c>
      <c r="K18" s="64">
        <v>2.1</v>
      </c>
      <c r="L18" s="64">
        <v>1.7</v>
      </c>
      <c r="M18" s="64">
        <v>2.2999999999999998</v>
      </c>
      <c r="N18" s="64"/>
      <c r="O18" s="64"/>
      <c r="P18" s="66">
        <f t="shared" si="0"/>
        <v>653.5</v>
      </c>
      <c r="Q18" s="64">
        <f t="shared" si="1"/>
        <v>350</v>
      </c>
      <c r="R18" s="65">
        <f t="shared" si="2"/>
        <v>157.5</v>
      </c>
      <c r="S18" s="65">
        <f t="shared" si="3"/>
        <v>42.5</v>
      </c>
      <c r="T18" s="65">
        <f t="shared" si="4"/>
        <v>103.49999999999999</v>
      </c>
      <c r="U18" s="65">
        <f t="shared" si="5"/>
        <v>0</v>
      </c>
      <c r="V18" s="65">
        <f t="shared" si="6"/>
        <v>0</v>
      </c>
      <c r="W18" s="66">
        <f t="shared" si="7"/>
        <v>653.5</v>
      </c>
    </row>
    <row r="19" spans="1:26" ht="21" customHeight="1">
      <c r="A19" s="42">
        <v>10</v>
      </c>
      <c r="B19" s="56">
        <v>45457</v>
      </c>
      <c r="C19" s="44" t="s">
        <v>26</v>
      </c>
      <c r="D19" s="45" t="s">
        <v>29</v>
      </c>
      <c r="E19" s="45" t="s">
        <v>127</v>
      </c>
      <c r="F19" s="96" t="s">
        <v>211</v>
      </c>
      <c r="G19" s="45" t="s">
        <v>128</v>
      </c>
      <c r="H19" s="45" t="s">
        <v>54</v>
      </c>
      <c r="I19" s="82" t="s">
        <v>21</v>
      </c>
      <c r="J19" s="64">
        <v>5</v>
      </c>
      <c r="K19" s="64">
        <v>2</v>
      </c>
      <c r="L19" s="64">
        <v>1.6</v>
      </c>
      <c r="M19" s="64">
        <v>2.1</v>
      </c>
      <c r="N19" s="64">
        <v>1</v>
      </c>
      <c r="O19" s="64"/>
      <c r="P19" s="66">
        <f t="shared" si="0"/>
        <v>694.5</v>
      </c>
      <c r="Q19" s="64">
        <f t="shared" si="1"/>
        <v>350</v>
      </c>
      <c r="R19" s="65">
        <f t="shared" si="2"/>
        <v>150</v>
      </c>
      <c r="S19" s="65">
        <f t="shared" si="3"/>
        <v>40</v>
      </c>
      <c r="T19" s="65">
        <f t="shared" si="4"/>
        <v>94.5</v>
      </c>
      <c r="U19" s="65">
        <f t="shared" si="5"/>
        <v>60</v>
      </c>
      <c r="V19" s="65">
        <f t="shared" si="6"/>
        <v>0</v>
      </c>
      <c r="W19" s="66">
        <f t="shared" si="7"/>
        <v>694.5</v>
      </c>
    </row>
    <row r="20" spans="1:26" ht="21.75" customHeight="1">
      <c r="A20" s="42">
        <v>12</v>
      </c>
      <c r="B20" s="56">
        <v>45460</v>
      </c>
      <c r="C20" s="44" t="s">
        <v>28</v>
      </c>
      <c r="D20" s="45" t="s">
        <v>29</v>
      </c>
      <c r="E20" s="61" t="s">
        <v>190</v>
      </c>
      <c r="F20" s="61" t="s">
        <v>120</v>
      </c>
      <c r="G20" s="45" t="s">
        <v>58</v>
      </c>
      <c r="H20" s="101" t="s">
        <v>210</v>
      </c>
      <c r="I20" s="82"/>
      <c r="J20" s="64">
        <v>5</v>
      </c>
      <c r="K20" s="64">
        <v>2</v>
      </c>
      <c r="L20" s="64">
        <v>1.6</v>
      </c>
      <c r="M20" s="64">
        <v>2</v>
      </c>
      <c r="N20" s="64"/>
      <c r="O20" s="64"/>
      <c r="P20" s="66">
        <f t="shared" si="0"/>
        <v>630</v>
      </c>
      <c r="Q20" s="64">
        <f t="shared" si="1"/>
        <v>350</v>
      </c>
      <c r="R20" s="65">
        <f t="shared" si="2"/>
        <v>150</v>
      </c>
      <c r="S20" s="65">
        <f t="shared" si="3"/>
        <v>40</v>
      </c>
      <c r="T20" s="65">
        <f t="shared" si="4"/>
        <v>90</v>
      </c>
      <c r="U20" s="65">
        <f t="shared" si="5"/>
        <v>0</v>
      </c>
      <c r="V20" s="65">
        <f t="shared" si="6"/>
        <v>0</v>
      </c>
      <c r="W20" s="66">
        <f t="shared" si="7"/>
        <v>630</v>
      </c>
    </row>
    <row r="21" spans="1:26" ht="21" customHeight="1">
      <c r="A21" s="42">
        <v>13</v>
      </c>
      <c r="B21" s="56">
        <v>45461</v>
      </c>
      <c r="C21" s="44" t="s">
        <v>32</v>
      </c>
      <c r="D21" s="45" t="s">
        <v>193</v>
      </c>
      <c r="E21" s="61" t="s">
        <v>130</v>
      </c>
      <c r="F21" s="61" t="s">
        <v>61</v>
      </c>
      <c r="G21" s="45" t="s">
        <v>60</v>
      </c>
      <c r="H21" s="45" t="s">
        <v>50</v>
      </c>
      <c r="I21" s="82" t="s">
        <v>21</v>
      </c>
      <c r="J21" s="64">
        <v>5</v>
      </c>
      <c r="K21" s="64">
        <v>1.8</v>
      </c>
      <c r="L21" s="64">
        <v>1.6</v>
      </c>
      <c r="M21" s="64">
        <v>2.1</v>
      </c>
      <c r="N21" s="64">
        <v>1</v>
      </c>
      <c r="O21" s="64"/>
      <c r="P21" s="66">
        <f t="shared" si="0"/>
        <v>679.5</v>
      </c>
      <c r="Q21" s="64">
        <f t="shared" si="1"/>
        <v>350</v>
      </c>
      <c r="R21" s="65">
        <f t="shared" si="2"/>
        <v>135</v>
      </c>
      <c r="S21" s="65">
        <f t="shared" si="3"/>
        <v>40</v>
      </c>
      <c r="T21" s="65">
        <f t="shared" si="4"/>
        <v>94.5</v>
      </c>
      <c r="U21" s="65">
        <f t="shared" si="5"/>
        <v>60</v>
      </c>
      <c r="V21" s="65">
        <f t="shared" si="6"/>
        <v>0</v>
      </c>
      <c r="W21" s="66">
        <f t="shared" si="7"/>
        <v>679.5</v>
      </c>
    </row>
    <row r="22" spans="1:26" ht="22.5" customHeight="1">
      <c r="A22" s="42">
        <v>14</v>
      </c>
      <c r="B22" s="56">
        <v>45462</v>
      </c>
      <c r="C22" s="44" t="s">
        <v>36</v>
      </c>
      <c r="D22" s="58" t="s">
        <v>46</v>
      </c>
      <c r="E22" s="45" t="s">
        <v>126</v>
      </c>
      <c r="F22" s="45" t="s">
        <v>48</v>
      </c>
      <c r="G22" s="58" t="s">
        <v>49</v>
      </c>
      <c r="H22" s="45" t="s">
        <v>50</v>
      </c>
      <c r="I22" s="82" t="s">
        <v>22</v>
      </c>
      <c r="J22" s="64">
        <v>5</v>
      </c>
      <c r="K22" s="64">
        <v>2</v>
      </c>
      <c r="L22" s="64">
        <v>1.6</v>
      </c>
      <c r="M22" s="64">
        <v>2</v>
      </c>
      <c r="N22" s="64"/>
      <c r="O22" s="64">
        <v>1</v>
      </c>
      <c r="P22" s="66">
        <f>W22</f>
        <v>780</v>
      </c>
      <c r="Q22" s="64">
        <f>J22*70</f>
        <v>350</v>
      </c>
      <c r="R22" s="65">
        <f>K22*75</f>
        <v>150</v>
      </c>
      <c r="S22" s="65">
        <f>L22*25</f>
        <v>40</v>
      </c>
      <c r="T22" s="65">
        <f>M22*45</f>
        <v>90</v>
      </c>
      <c r="U22" s="65">
        <f>N22*60</f>
        <v>0</v>
      </c>
      <c r="V22" s="65">
        <f>O22*150</f>
        <v>150</v>
      </c>
      <c r="W22" s="66">
        <f>SUM(Q22:V22)</f>
        <v>780</v>
      </c>
    </row>
    <row r="23" spans="1:26" ht="21" customHeight="1">
      <c r="A23" s="42">
        <v>15</v>
      </c>
      <c r="B23" s="56">
        <v>45463</v>
      </c>
      <c r="C23" s="44" t="s">
        <v>23</v>
      </c>
      <c r="D23" s="45" t="s">
        <v>159</v>
      </c>
      <c r="E23" s="45" t="s">
        <v>161</v>
      </c>
      <c r="F23" s="45" t="s">
        <v>160</v>
      </c>
      <c r="G23" s="45" t="s">
        <v>25</v>
      </c>
      <c r="H23" s="45" t="s">
        <v>62</v>
      </c>
      <c r="I23" s="63" t="s">
        <v>213</v>
      </c>
      <c r="J23" s="64">
        <v>5</v>
      </c>
      <c r="K23" s="65">
        <v>2</v>
      </c>
      <c r="L23" s="65">
        <v>1.8</v>
      </c>
      <c r="M23" s="65">
        <v>2</v>
      </c>
      <c r="N23" s="65"/>
      <c r="O23" s="65">
        <v>1</v>
      </c>
      <c r="P23" s="66">
        <f>W23</f>
        <v>785</v>
      </c>
      <c r="Q23" s="64">
        <f t="shared" ref="Q22:Q29" si="8">J23*70</f>
        <v>350</v>
      </c>
      <c r="R23" s="65">
        <f t="shared" ref="R22:R29" si="9">K23*75</f>
        <v>150</v>
      </c>
      <c r="S23" s="65">
        <f t="shared" ref="S22:S29" si="10">L23*25</f>
        <v>45</v>
      </c>
      <c r="T23" s="65">
        <f t="shared" ref="T22:T29" si="11">M23*45</f>
        <v>90</v>
      </c>
      <c r="U23" s="65">
        <f t="shared" ref="U22:U29" si="12">N23*60</f>
        <v>0</v>
      </c>
      <c r="V23" s="65">
        <f t="shared" ref="V22:V29" si="13">O23*150</f>
        <v>150</v>
      </c>
      <c r="W23" s="66">
        <f t="shared" ref="W22:W29" si="14">SUM(Q23:V23)</f>
        <v>785</v>
      </c>
    </row>
    <row r="24" spans="1:26" ht="21" customHeight="1">
      <c r="A24" s="42">
        <v>16</v>
      </c>
      <c r="B24" s="56">
        <v>45464</v>
      </c>
      <c r="C24" s="44" t="s">
        <v>26</v>
      </c>
      <c r="D24" s="49" t="s">
        <v>192</v>
      </c>
      <c r="E24" s="49" t="s">
        <v>162</v>
      </c>
      <c r="F24" s="49" t="s">
        <v>42</v>
      </c>
      <c r="G24" s="49" t="s">
        <v>43</v>
      </c>
      <c r="H24" s="49" t="s">
        <v>44</v>
      </c>
      <c r="I24" s="68"/>
      <c r="J24" s="49">
        <v>5</v>
      </c>
      <c r="K24" s="49">
        <v>2</v>
      </c>
      <c r="L24" s="49">
        <v>1.7</v>
      </c>
      <c r="M24" s="49">
        <v>2</v>
      </c>
      <c r="N24" s="49">
        <v>1</v>
      </c>
      <c r="O24" s="49"/>
      <c r="P24" s="69">
        <v>693</v>
      </c>
      <c r="Q24" s="51">
        <f t="shared" si="8"/>
        <v>350</v>
      </c>
      <c r="R24" s="52">
        <f t="shared" si="9"/>
        <v>150</v>
      </c>
      <c r="S24" s="52">
        <f t="shared" si="10"/>
        <v>42.5</v>
      </c>
      <c r="T24" s="52">
        <f t="shared" si="11"/>
        <v>90</v>
      </c>
      <c r="U24" s="52">
        <f t="shared" si="12"/>
        <v>60</v>
      </c>
      <c r="V24" s="52">
        <f t="shared" si="13"/>
        <v>0</v>
      </c>
      <c r="W24" s="70">
        <f t="shared" si="14"/>
        <v>692.5</v>
      </c>
    </row>
    <row r="25" spans="1:26" ht="21" customHeight="1">
      <c r="A25" s="42">
        <v>17</v>
      </c>
      <c r="B25" s="56">
        <v>45467</v>
      </c>
      <c r="C25" s="44" t="s">
        <v>28</v>
      </c>
      <c r="D25" s="59" t="s">
        <v>29</v>
      </c>
      <c r="E25" s="59" t="s">
        <v>131</v>
      </c>
      <c r="F25" s="59" t="s">
        <v>120</v>
      </c>
      <c r="G25" s="59" t="s">
        <v>194</v>
      </c>
      <c r="H25" s="59" t="s">
        <v>132</v>
      </c>
      <c r="I25" s="64"/>
      <c r="J25" s="86">
        <v>5</v>
      </c>
      <c r="K25" s="65">
        <v>2.12</v>
      </c>
      <c r="L25" s="65">
        <v>1.5</v>
      </c>
      <c r="M25" s="65">
        <v>2.2000000000000002</v>
      </c>
      <c r="N25" s="65"/>
      <c r="O25" s="65"/>
      <c r="P25" s="87">
        <f>W25</f>
        <v>645.5</v>
      </c>
      <c r="Q25" s="64">
        <f t="shared" si="8"/>
        <v>350</v>
      </c>
      <c r="R25" s="65">
        <f t="shared" si="9"/>
        <v>159</v>
      </c>
      <c r="S25" s="65">
        <f t="shared" si="10"/>
        <v>37.5</v>
      </c>
      <c r="T25" s="65">
        <f t="shared" si="11"/>
        <v>99.000000000000014</v>
      </c>
      <c r="U25" s="65">
        <f t="shared" si="12"/>
        <v>0</v>
      </c>
      <c r="V25" s="65">
        <f t="shared" si="13"/>
        <v>0</v>
      </c>
      <c r="W25" s="66">
        <f t="shared" si="14"/>
        <v>645.5</v>
      </c>
    </row>
    <row r="26" spans="1:26" ht="21" customHeight="1">
      <c r="A26" s="42">
        <v>18</v>
      </c>
      <c r="B26" s="56">
        <v>45468</v>
      </c>
      <c r="C26" s="44" t="s">
        <v>32</v>
      </c>
      <c r="D26" s="59" t="s">
        <v>27</v>
      </c>
      <c r="E26" s="59" t="s">
        <v>133</v>
      </c>
      <c r="F26" s="59" t="s">
        <v>67</v>
      </c>
      <c r="G26" s="59" t="s">
        <v>134</v>
      </c>
      <c r="H26" s="59" t="s">
        <v>135</v>
      </c>
      <c r="I26" s="88" t="s">
        <v>21</v>
      </c>
      <c r="J26" s="86">
        <v>5</v>
      </c>
      <c r="K26" s="65">
        <v>2.1</v>
      </c>
      <c r="L26" s="65">
        <v>1.5</v>
      </c>
      <c r="M26" s="65">
        <v>2.2000000000000002</v>
      </c>
      <c r="N26" s="65">
        <v>1</v>
      </c>
      <c r="O26" s="65"/>
      <c r="P26" s="87">
        <f>W26</f>
        <v>704</v>
      </c>
      <c r="Q26" s="64">
        <f t="shared" si="8"/>
        <v>350</v>
      </c>
      <c r="R26" s="65">
        <f t="shared" si="9"/>
        <v>157.5</v>
      </c>
      <c r="S26" s="65">
        <f t="shared" si="10"/>
        <v>37.5</v>
      </c>
      <c r="T26" s="65">
        <f t="shared" si="11"/>
        <v>99.000000000000014</v>
      </c>
      <c r="U26" s="65">
        <f t="shared" si="12"/>
        <v>60</v>
      </c>
      <c r="V26" s="65">
        <f t="shared" si="13"/>
        <v>0</v>
      </c>
      <c r="W26" s="66">
        <f t="shared" si="14"/>
        <v>704</v>
      </c>
    </row>
    <row r="27" spans="1:26" ht="21" customHeight="1">
      <c r="A27" s="42">
        <v>19</v>
      </c>
      <c r="B27" s="56">
        <v>45469</v>
      </c>
      <c r="C27" s="44" t="s">
        <v>36</v>
      </c>
      <c r="D27" s="77" t="s">
        <v>69</v>
      </c>
      <c r="E27" s="77" t="s">
        <v>136</v>
      </c>
      <c r="F27" s="59" t="s">
        <v>72</v>
      </c>
      <c r="G27" s="89" t="s">
        <v>71</v>
      </c>
      <c r="H27" s="59" t="s">
        <v>73</v>
      </c>
      <c r="I27" s="39"/>
      <c r="J27" s="51">
        <v>5</v>
      </c>
      <c r="K27" s="52">
        <v>2.2000000000000002</v>
      </c>
      <c r="L27" s="52">
        <v>1.4</v>
      </c>
      <c r="M27" s="52">
        <v>2.2000000000000002</v>
      </c>
      <c r="N27" s="52"/>
      <c r="O27" s="52">
        <v>1</v>
      </c>
      <c r="P27" s="90">
        <f>W27</f>
        <v>799</v>
      </c>
      <c r="Q27" s="64">
        <f t="shared" si="8"/>
        <v>350</v>
      </c>
      <c r="R27" s="65">
        <f t="shared" si="9"/>
        <v>165</v>
      </c>
      <c r="S27" s="65">
        <f t="shared" si="10"/>
        <v>35</v>
      </c>
      <c r="T27" s="65">
        <f t="shared" si="11"/>
        <v>99.000000000000014</v>
      </c>
      <c r="U27" s="65">
        <f t="shared" si="12"/>
        <v>0</v>
      </c>
      <c r="V27" s="65">
        <f t="shared" si="13"/>
        <v>150</v>
      </c>
      <c r="W27" s="66">
        <f t="shared" si="14"/>
        <v>799</v>
      </c>
      <c r="X27" s="7"/>
      <c r="Y27" s="7"/>
      <c r="Z27" s="7"/>
    </row>
    <row r="28" spans="1:26" ht="21" customHeight="1">
      <c r="A28" s="42">
        <v>20</v>
      </c>
      <c r="B28" s="56">
        <v>45470</v>
      </c>
      <c r="C28" s="44" t="s">
        <v>23</v>
      </c>
      <c r="D28" s="75" t="s">
        <v>24</v>
      </c>
      <c r="E28" s="75" t="s">
        <v>198</v>
      </c>
      <c r="F28" s="93" t="s">
        <v>120</v>
      </c>
      <c r="G28" s="93" t="s">
        <v>74</v>
      </c>
      <c r="H28" s="93" t="s">
        <v>197</v>
      </c>
      <c r="I28" s="91"/>
      <c r="J28" s="73">
        <v>5</v>
      </c>
      <c r="K28" s="73">
        <v>2</v>
      </c>
      <c r="L28" s="73">
        <v>1.7</v>
      </c>
      <c r="M28" s="73">
        <v>2.2000000000000002</v>
      </c>
      <c r="N28" s="73"/>
      <c r="O28" s="73"/>
      <c r="P28" s="74">
        <f>W28</f>
        <v>641.5</v>
      </c>
      <c r="Q28" s="51">
        <f t="shared" si="8"/>
        <v>350</v>
      </c>
      <c r="R28" s="52">
        <f t="shared" si="9"/>
        <v>150</v>
      </c>
      <c r="S28" s="52">
        <f t="shared" si="10"/>
        <v>42.5</v>
      </c>
      <c r="T28" s="52">
        <f t="shared" si="11"/>
        <v>99.000000000000014</v>
      </c>
      <c r="U28" s="52">
        <f t="shared" si="12"/>
        <v>0</v>
      </c>
      <c r="V28" s="52">
        <f t="shared" si="13"/>
        <v>0</v>
      </c>
      <c r="W28" s="53">
        <f t="shared" si="14"/>
        <v>641.5</v>
      </c>
      <c r="X28" s="7"/>
      <c r="Y28" s="7"/>
      <c r="Z28" s="7"/>
    </row>
    <row r="29" spans="1:26" ht="21" customHeight="1">
      <c r="A29" s="6">
        <v>21</v>
      </c>
      <c r="B29" s="80">
        <v>45471</v>
      </c>
      <c r="C29" s="81" t="s">
        <v>26</v>
      </c>
      <c r="D29" s="100" t="s">
        <v>205</v>
      </c>
      <c r="E29" s="94"/>
      <c r="F29" s="94"/>
      <c r="G29" s="94"/>
      <c r="H29" s="95"/>
      <c r="I29" s="102" t="s">
        <v>214</v>
      </c>
      <c r="J29" s="10">
        <v>6</v>
      </c>
      <c r="K29" s="10">
        <v>2</v>
      </c>
      <c r="L29" s="10">
        <v>0</v>
      </c>
      <c r="M29" s="10">
        <v>2</v>
      </c>
      <c r="N29" s="10"/>
      <c r="O29" s="10"/>
      <c r="P29" s="35">
        <f>W29</f>
        <v>660</v>
      </c>
      <c r="Q29" s="10">
        <f t="shared" si="8"/>
        <v>420</v>
      </c>
      <c r="R29" s="11">
        <f t="shared" si="9"/>
        <v>150</v>
      </c>
      <c r="S29" s="11">
        <f t="shared" si="10"/>
        <v>0</v>
      </c>
      <c r="T29" s="11">
        <f t="shared" si="11"/>
        <v>90</v>
      </c>
      <c r="U29" s="11">
        <f t="shared" si="12"/>
        <v>0</v>
      </c>
      <c r="V29" s="11">
        <f t="shared" si="13"/>
        <v>0</v>
      </c>
      <c r="W29" s="14">
        <f t="shared" si="14"/>
        <v>660</v>
      </c>
      <c r="X29" s="7"/>
      <c r="Y29" s="7"/>
      <c r="Z29" s="7"/>
    </row>
    <row r="30" spans="1:26" ht="21.75" customHeight="1">
      <c r="A30" s="131" t="s">
        <v>75</v>
      </c>
      <c r="B30" s="107"/>
      <c r="C30" s="107"/>
      <c r="D30" s="107"/>
      <c r="E30" s="107"/>
      <c r="F30" s="107"/>
      <c r="G30" s="107"/>
      <c r="H30" s="108"/>
      <c r="I30" s="11"/>
      <c r="J30" s="11">
        <f t="shared" ref="J30:W30" si="15">SUM(J10:J28)/21</f>
        <v>4.2857142857142856</v>
      </c>
      <c r="K30" s="11">
        <f t="shared" si="15"/>
        <v>1.7533333333333336</v>
      </c>
      <c r="L30" s="11">
        <f t="shared" si="15"/>
        <v>1.3904761904761904</v>
      </c>
      <c r="M30" s="11">
        <f t="shared" si="15"/>
        <v>1.8333333333333337</v>
      </c>
      <c r="N30" s="11">
        <f t="shared" si="15"/>
        <v>0.33333333333333331</v>
      </c>
      <c r="O30" s="11">
        <f t="shared" si="15"/>
        <v>0.23809523809523808</v>
      </c>
      <c r="P30" s="14">
        <f t="shared" si="15"/>
        <v>604.5</v>
      </c>
      <c r="Q30" s="10">
        <f t="shared" si="15"/>
        <v>300</v>
      </c>
      <c r="R30" s="11">
        <f t="shared" si="15"/>
        <v>131.5</v>
      </c>
      <c r="S30" s="12">
        <f t="shared" si="15"/>
        <v>34.761904761904759</v>
      </c>
      <c r="T30" s="11">
        <f t="shared" si="15"/>
        <v>82.5</v>
      </c>
      <c r="U30" s="11">
        <f t="shared" si="15"/>
        <v>20</v>
      </c>
      <c r="V30" s="13">
        <f t="shared" si="15"/>
        <v>35.714285714285715</v>
      </c>
      <c r="W30" s="14">
        <f t="shared" si="15"/>
        <v>604.47619047619048</v>
      </c>
    </row>
    <row r="31" spans="1:26" s="103" customFormat="1" ht="21.75" customHeight="1">
      <c r="A31" s="137"/>
      <c r="B31" s="138"/>
      <c r="C31" s="138"/>
    </row>
    <row r="32" spans="1:26" ht="15.75" customHeight="1">
      <c r="A32" s="15" t="s">
        <v>76</v>
      </c>
      <c r="B32" s="15"/>
      <c r="C32" s="15"/>
      <c r="D32" s="15"/>
      <c r="E32" s="15"/>
      <c r="F32" s="15"/>
      <c r="G32" s="15"/>
      <c r="H32" s="7"/>
      <c r="I32" s="7"/>
      <c r="J32" s="1"/>
      <c r="K32" s="1"/>
      <c r="L32" s="1"/>
      <c r="M32" s="1"/>
      <c r="N32" s="1"/>
      <c r="O32" s="1"/>
      <c r="P32" s="16">
        <f>SUM(P10:P30)</f>
        <v>13959</v>
      </c>
    </row>
    <row r="33" spans="1:23" ht="15.75" customHeight="1">
      <c r="A33" s="17" t="s">
        <v>77</v>
      </c>
      <c r="B33" s="15"/>
      <c r="C33" s="15"/>
      <c r="D33" s="15"/>
      <c r="E33" s="15"/>
      <c r="F33" s="15"/>
      <c r="G33" s="15"/>
      <c r="H33" s="7"/>
      <c r="I33" s="7"/>
      <c r="J33" s="1"/>
      <c r="K33" s="1"/>
      <c r="L33" s="1"/>
      <c r="M33" s="1"/>
      <c r="N33" s="1"/>
      <c r="O33" s="1"/>
    </row>
    <row r="34" spans="1:23" ht="20.25" customHeight="1">
      <c r="A34" s="17" t="s">
        <v>78</v>
      </c>
      <c r="B34" s="15"/>
      <c r="C34" s="15"/>
      <c r="D34" s="15"/>
      <c r="E34" s="15"/>
      <c r="F34" s="15"/>
      <c r="G34" s="15"/>
      <c r="H34" s="7"/>
      <c r="I34" s="7"/>
      <c r="J34" s="1"/>
      <c r="K34" s="1"/>
      <c r="L34" s="1"/>
      <c r="M34" s="1"/>
      <c r="N34" s="1"/>
      <c r="O34" s="1"/>
      <c r="R34" s="18"/>
      <c r="S34" s="18"/>
      <c r="T34" s="18"/>
      <c r="U34" s="18"/>
      <c r="V34" s="7"/>
      <c r="W34" s="7"/>
    </row>
    <row r="35" spans="1:23" ht="17.25" customHeight="1">
      <c r="A35" s="127" t="s">
        <v>79</v>
      </c>
      <c r="B35" s="105"/>
      <c r="C35" s="15"/>
      <c r="D35" s="15"/>
      <c r="E35" s="15"/>
      <c r="F35" s="15"/>
      <c r="G35" s="15"/>
      <c r="H35" s="15"/>
      <c r="I35" s="15"/>
      <c r="J35" s="15"/>
      <c r="K35" s="15"/>
      <c r="L35" s="15"/>
      <c r="M35" s="15"/>
      <c r="N35" s="15"/>
      <c r="O35" s="15"/>
      <c r="P35" s="15"/>
    </row>
    <row r="36" spans="1:23" ht="15.75" customHeight="1">
      <c r="A36" s="134" t="s">
        <v>80</v>
      </c>
      <c r="B36" s="105"/>
      <c r="C36" s="7" t="s">
        <v>81</v>
      </c>
      <c r="D36" s="7"/>
      <c r="E36" s="7"/>
      <c r="F36" s="7"/>
      <c r="G36" s="7"/>
      <c r="H36" s="7"/>
      <c r="I36" s="7"/>
      <c r="J36" s="7"/>
      <c r="K36" s="7"/>
      <c r="L36" s="7"/>
      <c r="M36" s="7"/>
      <c r="N36" s="7"/>
      <c r="O36" s="7"/>
      <c r="P36" s="7"/>
    </row>
    <row r="37" spans="1:23" ht="18" customHeight="1">
      <c r="A37" s="135" t="s">
        <v>137</v>
      </c>
      <c r="B37" s="105"/>
      <c r="C37" s="105"/>
      <c r="D37" s="105"/>
      <c r="E37" s="105"/>
      <c r="F37" s="105"/>
      <c r="G37" s="105"/>
      <c r="H37" s="105"/>
      <c r="I37" s="105"/>
      <c r="J37" s="105"/>
      <c r="K37" s="105"/>
      <c r="L37" s="105"/>
      <c r="M37" s="105"/>
      <c r="N37" s="105"/>
      <c r="O37" s="105"/>
      <c r="P37" s="105"/>
    </row>
    <row r="38" spans="1:23" ht="18" customHeight="1">
      <c r="B38" s="104" t="s">
        <v>83</v>
      </c>
      <c r="C38" s="105"/>
      <c r="D38" s="105"/>
      <c r="E38" s="105"/>
      <c r="F38" s="105"/>
      <c r="G38" s="105"/>
      <c r="H38" s="105"/>
      <c r="I38" s="105"/>
      <c r="J38" s="105"/>
      <c r="K38" s="105"/>
      <c r="L38" s="105"/>
      <c r="M38" s="105"/>
      <c r="N38" s="105"/>
      <c r="O38" s="105"/>
    </row>
    <row r="39" spans="1:23" ht="24" customHeight="1">
      <c r="B39" s="104" t="s">
        <v>84</v>
      </c>
      <c r="C39" s="105"/>
      <c r="D39" s="105"/>
      <c r="E39" s="105"/>
      <c r="F39" s="105"/>
      <c r="G39" s="105"/>
      <c r="H39" s="105"/>
      <c r="I39" s="105"/>
      <c r="J39" s="105"/>
      <c r="K39" s="105"/>
      <c r="L39" s="105"/>
      <c r="M39" s="105"/>
      <c r="N39" s="105"/>
      <c r="O39" s="105"/>
    </row>
    <row r="40" spans="1:23" ht="18" customHeight="1">
      <c r="A40" s="21" t="s">
        <v>85</v>
      </c>
      <c r="B40" s="104" t="s">
        <v>86</v>
      </c>
      <c r="C40" s="105"/>
      <c r="D40" s="105"/>
      <c r="E40" s="105"/>
      <c r="F40" s="105"/>
      <c r="G40" s="105"/>
      <c r="H40" s="105"/>
      <c r="I40" s="105"/>
      <c r="J40" s="105"/>
      <c r="K40" s="105"/>
      <c r="L40" s="105"/>
      <c r="M40" s="105"/>
      <c r="N40" s="105"/>
      <c r="O40" s="105"/>
    </row>
    <row r="41" spans="1:23" ht="18" customHeight="1">
      <c r="A41" s="21"/>
    </row>
    <row r="42" spans="1:23" ht="18" customHeight="1">
      <c r="A42" s="21"/>
    </row>
    <row r="43" spans="1:23" ht="18" customHeight="1">
      <c r="A43" s="21"/>
      <c r="B43" s="20"/>
      <c r="C43" s="20"/>
      <c r="D43" s="20"/>
      <c r="E43" s="20"/>
      <c r="F43" s="20"/>
      <c r="G43" s="20"/>
      <c r="H43" s="20"/>
      <c r="I43" s="20"/>
      <c r="J43" s="20"/>
      <c r="K43" s="20"/>
      <c r="L43" s="20"/>
      <c r="M43" s="20"/>
      <c r="N43" s="20"/>
      <c r="O43" s="20"/>
    </row>
    <row r="44" spans="1:23" ht="18" customHeight="1">
      <c r="A44" s="21" t="s">
        <v>157</v>
      </c>
      <c r="B44" s="7"/>
      <c r="C44" s="7"/>
      <c r="D44" s="7"/>
      <c r="E44" s="7"/>
      <c r="F44" s="7"/>
      <c r="G44" s="7"/>
      <c r="H44" s="7"/>
      <c r="I44" s="20"/>
      <c r="J44" s="20"/>
      <c r="K44" s="20"/>
      <c r="L44" s="20"/>
      <c r="M44" s="20"/>
      <c r="N44" s="20"/>
      <c r="O44" s="20"/>
    </row>
    <row r="45" spans="1:23" ht="15.75" customHeight="1">
      <c r="A45" s="40" t="s">
        <v>158</v>
      </c>
      <c r="B45" s="36"/>
      <c r="C45" s="36"/>
      <c r="D45" s="36"/>
      <c r="E45" s="36"/>
      <c r="F45" s="36"/>
      <c r="G45" s="36"/>
      <c r="H45" s="36"/>
      <c r="I45" s="36"/>
      <c r="J45" s="36"/>
      <c r="K45" s="36"/>
      <c r="L45" s="36"/>
      <c r="M45" s="36"/>
      <c r="N45" s="37"/>
      <c r="O45" s="36"/>
      <c r="P45" s="36"/>
      <c r="Q45" s="36"/>
      <c r="R45" s="36"/>
      <c r="S45" s="36"/>
    </row>
    <row r="46" spans="1:23" ht="15.75" customHeight="1">
      <c r="A46" s="22" t="s">
        <v>87</v>
      </c>
    </row>
    <row r="47" spans="1:23" ht="48" customHeight="1">
      <c r="A47" s="23" t="s">
        <v>88</v>
      </c>
      <c r="B47" s="106" t="s">
        <v>89</v>
      </c>
      <c r="C47" s="107"/>
      <c r="D47" s="108"/>
      <c r="E47" s="24" t="s">
        <v>90</v>
      </c>
      <c r="F47" s="25" t="s">
        <v>91</v>
      </c>
      <c r="G47" s="26" t="s">
        <v>92</v>
      </c>
      <c r="H47" s="106" t="s">
        <v>93</v>
      </c>
      <c r="I47" s="107"/>
      <c r="J47" s="107"/>
      <c r="K47" s="107"/>
      <c r="L47" s="108"/>
    </row>
    <row r="48" spans="1:23" ht="30" customHeight="1">
      <c r="A48" s="27" t="s">
        <v>94</v>
      </c>
      <c r="B48" s="109"/>
      <c r="C48" s="107"/>
      <c r="D48" s="108"/>
      <c r="E48" s="6"/>
      <c r="F48" s="6"/>
      <c r="G48" s="6"/>
      <c r="H48" s="109" t="s">
        <v>138</v>
      </c>
      <c r="I48" s="107"/>
      <c r="J48" s="107"/>
      <c r="K48" s="107"/>
      <c r="L48" s="108"/>
    </row>
    <row r="49" spans="1:12" ht="30" customHeight="1">
      <c r="A49" s="28" t="s">
        <v>96</v>
      </c>
      <c r="B49" s="109"/>
      <c r="C49" s="107"/>
      <c r="D49" s="108"/>
      <c r="E49" s="6"/>
      <c r="F49" s="6"/>
      <c r="G49" s="6"/>
      <c r="H49" s="109" t="s">
        <v>139</v>
      </c>
      <c r="I49" s="107"/>
      <c r="J49" s="107"/>
      <c r="K49" s="107"/>
      <c r="L49" s="108"/>
    </row>
    <row r="50" spans="1:12" ht="30" customHeight="1">
      <c r="A50" s="28" t="s">
        <v>98</v>
      </c>
      <c r="B50" s="109"/>
      <c r="C50" s="107"/>
      <c r="D50" s="108"/>
      <c r="E50" s="6"/>
      <c r="F50" s="6"/>
      <c r="G50" s="29"/>
      <c r="H50" s="109" t="s">
        <v>140</v>
      </c>
      <c r="I50" s="107"/>
      <c r="J50" s="107"/>
      <c r="K50" s="107"/>
      <c r="L50" s="108"/>
    </row>
    <row r="51" spans="1:12" ht="30" customHeight="1">
      <c r="A51" s="28" t="s">
        <v>100</v>
      </c>
      <c r="B51" s="109"/>
      <c r="C51" s="107"/>
      <c r="D51" s="108"/>
      <c r="E51" s="6"/>
      <c r="F51" s="6"/>
      <c r="G51" s="6"/>
      <c r="H51" s="109" t="s">
        <v>141</v>
      </c>
      <c r="I51" s="107"/>
      <c r="J51" s="107"/>
      <c r="K51" s="107"/>
      <c r="L51" s="108"/>
    </row>
    <row r="52" spans="1:12" ht="30" customHeight="1">
      <c r="A52" s="28" t="s">
        <v>20</v>
      </c>
      <c r="B52" s="109"/>
      <c r="C52" s="107"/>
      <c r="D52" s="108"/>
      <c r="E52" s="6"/>
      <c r="F52" s="6"/>
      <c r="G52" s="6"/>
      <c r="H52" s="109" t="s">
        <v>142</v>
      </c>
      <c r="I52" s="107"/>
      <c r="J52" s="107"/>
      <c r="K52" s="107"/>
      <c r="L52" s="108"/>
    </row>
    <row r="53" spans="1:12" ht="30" customHeight="1">
      <c r="A53" s="28" t="s">
        <v>103</v>
      </c>
      <c r="B53" s="109"/>
      <c r="C53" s="107"/>
      <c r="D53" s="108"/>
      <c r="E53" s="30"/>
      <c r="F53" s="6"/>
      <c r="G53" s="6"/>
      <c r="H53" s="112"/>
      <c r="I53" s="107"/>
      <c r="J53" s="107"/>
      <c r="K53" s="107"/>
      <c r="L53" s="108"/>
    </row>
    <row r="54" spans="1:12" ht="15.75" customHeight="1">
      <c r="A54" s="31" t="s">
        <v>143</v>
      </c>
    </row>
    <row r="55" spans="1:12" ht="15.75" customHeight="1">
      <c r="A55" s="31" t="s">
        <v>144</v>
      </c>
    </row>
    <row r="56" spans="1:12" ht="15.75" customHeight="1">
      <c r="A56" s="31" t="s">
        <v>106</v>
      </c>
    </row>
    <row r="57" spans="1:12" ht="15.75" customHeight="1">
      <c r="A57" s="32" t="s">
        <v>145</v>
      </c>
    </row>
    <row r="58" spans="1:12" ht="15.75" customHeight="1"/>
    <row r="59" spans="1:12" ht="15.75" customHeight="1">
      <c r="A59" s="33"/>
    </row>
    <row r="60" spans="1:12" ht="15.75" customHeight="1">
      <c r="A60" s="110" t="str">
        <f>A44:H44</f>
        <v xml:space="preserve">       台南市安順國小113.6月份學校供應量反映表</v>
      </c>
      <c r="B60" s="105"/>
      <c r="C60" s="105"/>
      <c r="D60" s="105"/>
      <c r="E60" s="105"/>
      <c r="F60" s="105"/>
      <c r="G60" s="105"/>
      <c r="H60" s="105"/>
      <c r="I60" s="34"/>
      <c r="J60" s="34"/>
    </row>
    <row r="61" spans="1:12" ht="15.75" customHeight="1">
      <c r="A61" s="111" t="str">
        <f>A45</f>
        <v xml:space="preserve">                                           班級：                            調查日期：  113年6月1日</v>
      </c>
      <c r="B61" s="105"/>
      <c r="C61" s="105"/>
      <c r="D61" s="105"/>
      <c r="E61" s="105"/>
      <c r="F61" s="105"/>
      <c r="G61" s="105"/>
      <c r="H61" s="105"/>
      <c r="I61" s="105"/>
      <c r="J61" s="105"/>
      <c r="K61" s="105"/>
    </row>
    <row r="62" spans="1:12" ht="15.75" customHeight="1">
      <c r="A62" s="22" t="s">
        <v>87</v>
      </c>
    </row>
    <row r="63" spans="1:12" ht="36" customHeight="1">
      <c r="A63" s="23" t="s">
        <v>88</v>
      </c>
      <c r="B63" s="106" t="s">
        <v>89</v>
      </c>
      <c r="C63" s="107"/>
      <c r="D63" s="108"/>
      <c r="E63" s="24" t="s">
        <v>90</v>
      </c>
      <c r="F63" s="25" t="s">
        <v>91</v>
      </c>
      <c r="G63" s="26" t="s">
        <v>92</v>
      </c>
      <c r="H63" s="106" t="s">
        <v>93</v>
      </c>
      <c r="I63" s="107"/>
      <c r="J63" s="107"/>
      <c r="K63" s="107"/>
      <c r="L63" s="108"/>
    </row>
    <row r="64" spans="1:12" ht="30" customHeight="1">
      <c r="A64" s="27" t="s">
        <v>94</v>
      </c>
      <c r="B64" s="109"/>
      <c r="C64" s="107"/>
      <c r="D64" s="108"/>
      <c r="E64" s="6"/>
      <c r="F64" s="6"/>
      <c r="G64" s="6"/>
      <c r="H64" s="109" t="s">
        <v>146</v>
      </c>
      <c r="I64" s="107"/>
      <c r="J64" s="107"/>
      <c r="K64" s="107"/>
      <c r="L64" s="108"/>
    </row>
    <row r="65" spans="1:12" ht="30" customHeight="1">
      <c r="A65" s="28" t="s">
        <v>96</v>
      </c>
      <c r="B65" s="109"/>
      <c r="C65" s="107"/>
      <c r="D65" s="108"/>
      <c r="E65" s="6"/>
      <c r="F65" s="6"/>
      <c r="G65" s="6"/>
      <c r="H65" s="109" t="s">
        <v>147</v>
      </c>
      <c r="I65" s="107"/>
      <c r="J65" s="107"/>
      <c r="K65" s="107"/>
      <c r="L65" s="108"/>
    </row>
    <row r="66" spans="1:12" ht="30" customHeight="1">
      <c r="A66" s="28" t="s">
        <v>98</v>
      </c>
      <c r="B66" s="109"/>
      <c r="C66" s="107"/>
      <c r="D66" s="108"/>
      <c r="E66" s="6"/>
      <c r="F66" s="6"/>
      <c r="G66" s="6"/>
      <c r="H66" s="109" t="s">
        <v>148</v>
      </c>
      <c r="I66" s="107"/>
      <c r="J66" s="107"/>
      <c r="K66" s="107"/>
      <c r="L66" s="108"/>
    </row>
    <row r="67" spans="1:12" ht="30" customHeight="1">
      <c r="A67" s="28" t="s">
        <v>100</v>
      </c>
      <c r="B67" s="109"/>
      <c r="C67" s="107"/>
      <c r="D67" s="108"/>
      <c r="E67" s="6"/>
      <c r="F67" s="6"/>
      <c r="G67" s="6"/>
      <c r="H67" s="109" t="s">
        <v>149</v>
      </c>
      <c r="I67" s="107"/>
      <c r="J67" s="107"/>
      <c r="K67" s="107"/>
      <c r="L67" s="108"/>
    </row>
    <row r="68" spans="1:12" ht="27.75" customHeight="1">
      <c r="A68" s="28" t="s">
        <v>20</v>
      </c>
      <c r="B68" s="109"/>
      <c r="C68" s="107"/>
      <c r="D68" s="108"/>
      <c r="E68" s="6"/>
      <c r="F68" s="6"/>
      <c r="G68" s="6"/>
      <c r="H68" s="109" t="s">
        <v>150</v>
      </c>
      <c r="I68" s="107"/>
      <c r="J68" s="107"/>
      <c r="K68" s="107"/>
      <c r="L68" s="108"/>
    </row>
    <row r="69" spans="1:12" ht="28.5" customHeight="1">
      <c r="A69" s="28" t="s">
        <v>103</v>
      </c>
      <c r="B69" s="109"/>
      <c r="C69" s="107"/>
      <c r="D69" s="108"/>
      <c r="E69" s="30"/>
      <c r="F69" s="6"/>
      <c r="G69" s="6"/>
      <c r="H69" s="112"/>
      <c r="I69" s="107"/>
      <c r="J69" s="107"/>
      <c r="K69" s="107"/>
      <c r="L69" s="108"/>
    </row>
    <row r="70" spans="1:12" ht="23.25" customHeight="1">
      <c r="A70" s="31" t="s">
        <v>151</v>
      </c>
    </row>
    <row r="71" spans="1:12" ht="24.75" customHeight="1">
      <c r="A71" s="31" t="s">
        <v>152</v>
      </c>
    </row>
    <row r="72" spans="1:12" ht="27.75" customHeight="1">
      <c r="A72" s="31" t="s">
        <v>106</v>
      </c>
    </row>
    <row r="73" spans="1:12" ht="27" customHeight="1">
      <c r="A73" s="32" t="s">
        <v>153</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8">
    <mergeCell ref="A30:H30"/>
    <mergeCell ref="A35:B35"/>
    <mergeCell ref="G8:G9"/>
    <mergeCell ref="H8:H9"/>
    <mergeCell ref="D15:H15"/>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O1"/>
    <mergeCell ref="D2:O2"/>
    <mergeCell ref="D3:O3"/>
    <mergeCell ref="D4:O4"/>
    <mergeCell ref="D5:O5"/>
    <mergeCell ref="D6:O6"/>
    <mergeCell ref="H66:L66"/>
    <mergeCell ref="H67:L67"/>
    <mergeCell ref="H68:L68"/>
    <mergeCell ref="H69:L69"/>
    <mergeCell ref="A60:H60"/>
    <mergeCell ref="A61:K61"/>
    <mergeCell ref="B63:D63"/>
    <mergeCell ref="H63:L63"/>
    <mergeCell ref="B64:D64"/>
    <mergeCell ref="H64:L64"/>
    <mergeCell ref="H65:L65"/>
    <mergeCell ref="B65:D65"/>
    <mergeCell ref="B66:D66"/>
    <mergeCell ref="B67:D67"/>
    <mergeCell ref="B68:D68"/>
    <mergeCell ref="B69:D69"/>
    <mergeCell ref="B50:D50"/>
    <mergeCell ref="B51:D51"/>
    <mergeCell ref="B52:D52"/>
    <mergeCell ref="B53:D53"/>
    <mergeCell ref="H48:L48"/>
    <mergeCell ref="H50:L50"/>
    <mergeCell ref="H51:L51"/>
    <mergeCell ref="H52:L52"/>
    <mergeCell ref="H53:L53"/>
    <mergeCell ref="H47:L47"/>
    <mergeCell ref="B47:D47"/>
    <mergeCell ref="B48:D48"/>
    <mergeCell ref="B49:D49"/>
    <mergeCell ref="A36:B36"/>
    <mergeCell ref="A37:P37"/>
    <mergeCell ref="B38:O38"/>
    <mergeCell ref="B39:O39"/>
    <mergeCell ref="B40:O40"/>
    <mergeCell ref="H49:L49"/>
  </mergeCells>
  <phoneticPr fontId="47" type="noConversion"/>
  <pageMargins left="0.31496062992125984" right="0.11811023622047245" top="0.31496062992125984" bottom="0.35433070866141736"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113.6</vt:lpstr>
      <vt:lpstr>113.6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2024-05-13T01:36:36Z</cp:lastPrinted>
  <dcterms:created xsi:type="dcterms:W3CDTF">2011-03-30T01:26:20Z</dcterms:created>
  <dcterms:modified xsi:type="dcterms:W3CDTF">2024-05-15T05:14:12Z</dcterms:modified>
</cp:coreProperties>
</file>