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5月\"/>
    </mc:Choice>
  </mc:AlternateContent>
  <bookViews>
    <workbookView xWindow="-108" yWindow="-108" windowWidth="23256" windowHeight="12576"/>
  </bookViews>
  <sheets>
    <sheet name="113.5" sheetId="1" r:id="rId1"/>
    <sheet name="1135 素" sheetId="2" r:id="rId2"/>
  </sheets>
  <definedNames>
    <definedName name="_xlnm.Print_Area" localSheetId="0">'113.5'!$A$1:$W$74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ppRnMTCXunIgZuWeg9YCvXPZkf46o/oVyPDLZQmmog="/>
    </ext>
  </extLst>
</workbook>
</file>

<file path=xl/calcChain.xml><?xml version="1.0" encoding="utf-8"?>
<calcChain xmlns="http://schemas.openxmlformats.org/spreadsheetml/2006/main">
  <c r="Q31" i="2" l="1"/>
  <c r="R31" i="2"/>
  <c r="S31" i="2"/>
  <c r="T31" i="2"/>
  <c r="W31" i="2" s="1"/>
  <c r="P31" i="2" s="1"/>
  <c r="U31" i="2"/>
  <c r="V31" i="2"/>
  <c r="Q32" i="2"/>
  <c r="R32" i="2"/>
  <c r="S32" i="2"/>
  <c r="T32" i="2"/>
  <c r="U32" i="2"/>
  <c r="V32" i="2"/>
  <c r="Q31" i="1"/>
  <c r="R31" i="1"/>
  <c r="S31" i="1"/>
  <c r="T31" i="1"/>
  <c r="U31" i="1"/>
  <c r="V31" i="1"/>
  <c r="Q32" i="1"/>
  <c r="R32" i="1"/>
  <c r="S32" i="1"/>
  <c r="T32" i="1"/>
  <c r="U32" i="1"/>
  <c r="W32" i="2" l="1"/>
  <c r="P32" i="2" s="1"/>
  <c r="W31" i="1"/>
  <c r="P31" i="1" s="1"/>
  <c r="W32" i="1"/>
  <c r="P32" i="1" s="1"/>
  <c r="A62" i="2"/>
  <c r="A61" i="2"/>
  <c r="O33" i="2"/>
  <c r="N33" i="2"/>
  <c r="M33" i="2"/>
  <c r="L33" i="2"/>
  <c r="K33" i="2"/>
  <c r="J33"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U33" i="2" s="1"/>
  <c r="T10" i="2"/>
  <c r="S10" i="2"/>
  <c r="R10" i="2"/>
  <c r="Q10" i="2"/>
  <c r="A62" i="1"/>
  <c r="A61" i="1"/>
  <c r="O33" i="1"/>
  <c r="N33" i="1"/>
  <c r="M33" i="1"/>
  <c r="L33" i="1"/>
  <c r="K33" i="1"/>
  <c r="J33"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S33" i="2" l="1"/>
  <c r="W13" i="2"/>
  <c r="P13" i="2" s="1"/>
  <c r="W15" i="2"/>
  <c r="P15" i="2" s="1"/>
  <c r="W19" i="2"/>
  <c r="P19" i="2" s="1"/>
  <c r="W21" i="2"/>
  <c r="P21" i="2" s="1"/>
  <c r="W27" i="2"/>
  <c r="P27" i="2" s="1"/>
  <c r="W25" i="2"/>
  <c r="P25" i="2" s="1"/>
  <c r="W20" i="2"/>
  <c r="P20" i="2" s="1"/>
  <c r="V33" i="2"/>
  <c r="W14" i="2"/>
  <c r="P14" i="2" s="1"/>
  <c r="W11" i="2"/>
  <c r="P11" i="2" s="1"/>
  <c r="W17" i="2"/>
  <c r="P17" i="2" s="1"/>
  <c r="W23" i="2"/>
  <c r="P23" i="2" s="1"/>
  <c r="W29" i="2"/>
  <c r="P29" i="2" s="1"/>
  <c r="W26" i="2"/>
  <c r="P26" i="2" s="1"/>
  <c r="W12" i="2"/>
  <c r="P12" i="2" s="1"/>
  <c r="W16" i="2"/>
  <c r="P16" i="2" s="1"/>
  <c r="W22" i="2"/>
  <c r="P22" i="2" s="1"/>
  <c r="W24" i="2"/>
  <c r="P24" i="2" s="1"/>
  <c r="W28" i="2"/>
  <c r="P28" i="2" s="1"/>
  <c r="W30" i="2"/>
  <c r="P30" i="2" s="1"/>
  <c r="T33" i="2"/>
  <c r="Q33" i="2"/>
  <c r="W18" i="2"/>
  <c r="P18" i="2" s="1"/>
  <c r="R33" i="2"/>
  <c r="W29" i="1"/>
  <c r="P29" i="1" s="1"/>
  <c r="Q33" i="1"/>
  <c r="U33" i="1"/>
  <c r="W14" i="1"/>
  <c r="P14" i="1" s="1"/>
  <c r="W20" i="1"/>
  <c r="P20" i="1" s="1"/>
  <c r="W26" i="1"/>
  <c r="P26" i="1" s="1"/>
  <c r="W27" i="1"/>
  <c r="P27" i="1" s="1"/>
  <c r="W13" i="1"/>
  <c r="P13" i="1" s="1"/>
  <c r="W25" i="1"/>
  <c r="P25" i="1" s="1"/>
  <c r="V33" i="1"/>
  <c r="W19" i="1"/>
  <c r="P19" i="1" s="1"/>
  <c r="W15" i="1"/>
  <c r="P15" i="1" s="1"/>
  <c r="W21" i="1"/>
  <c r="P21" i="1" s="1"/>
  <c r="W11" i="1"/>
  <c r="P11" i="1" s="1"/>
  <c r="W17" i="1"/>
  <c r="P17" i="1" s="1"/>
  <c r="W23" i="1"/>
  <c r="P23" i="1" s="1"/>
  <c r="W30" i="1"/>
  <c r="P30" i="1" s="1"/>
  <c r="W10" i="1"/>
  <c r="W12" i="1"/>
  <c r="P12" i="1" s="1"/>
  <c r="W16" i="1"/>
  <c r="P16" i="1" s="1"/>
  <c r="W18" i="1"/>
  <c r="P18" i="1" s="1"/>
  <c r="W22" i="1"/>
  <c r="P22" i="1" s="1"/>
  <c r="W24" i="1"/>
  <c r="P24" i="1" s="1"/>
  <c r="W28" i="1"/>
  <c r="P28" i="1" s="1"/>
  <c r="S33" i="1"/>
  <c r="T33" i="1"/>
  <c r="R33" i="1"/>
  <c r="W10" i="2"/>
  <c r="W33" i="1" l="1"/>
  <c r="P10" i="1"/>
  <c r="P33" i="1" s="1"/>
  <c r="W33" i="2"/>
  <c r="P10" i="2"/>
  <c r="P33" i="2" s="1"/>
</calcChain>
</file>

<file path=xl/sharedStrings.xml><?xml version="1.0" encoding="utf-8"?>
<sst xmlns="http://schemas.openxmlformats.org/spreadsheetml/2006/main" count="490" uniqueCount="232">
  <si>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</si>
  <si>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</si>
  <si>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</si>
  <si>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</si>
  <si>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</si>
  <si>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供應人數：</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</si>
  <si>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</si>
  <si>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</si>
  <si>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</si>
  <si>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</si>
  <si>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</si>
  <si>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</si>
  <si>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</si>
  <si>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</si>
  <si>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</si>
  <si>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</si>
  <si>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</si>
  <si>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</si>
  <si>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</si>
  <si>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</si>
  <si>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</si>
  <si>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</si>
  <si>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</si>
  <si>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</si>
  <si>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 xml:space="preserve">一 </t>
  </si>
  <si>
    <t>二</t>
  </si>
  <si>
    <t>三</t>
  </si>
  <si>
    <t>五穀飯</t>
  </si>
  <si>
    <t>檸檬翅腿</t>
  </si>
  <si>
    <t>竹筍飯湯料</t>
  </si>
  <si>
    <t>拌青江菜</t>
  </si>
  <si>
    <t>竹筍飯湯</t>
  </si>
  <si>
    <t>四</t>
  </si>
  <si>
    <t>胚芽飯</t>
  </si>
  <si>
    <t>醬爆肉絲</t>
  </si>
  <si>
    <t>茄燒豆腐</t>
  </si>
  <si>
    <t>有機時蔬</t>
  </si>
  <si>
    <t>珍珠冬瓜茶</t>
  </si>
  <si>
    <t>國產豆漿</t>
  </si>
  <si>
    <t>五</t>
  </si>
  <si>
    <t>白飯</t>
  </si>
  <si>
    <t>薑汁肉片</t>
  </si>
  <si>
    <t>豬肉餡餅</t>
  </si>
  <si>
    <t>絲瓜冬粉</t>
  </si>
  <si>
    <t>冬瓜鮮菇湯</t>
  </si>
  <si>
    <t>蜜汁豆干</t>
  </si>
  <si>
    <t>紫菜蛋花湯</t>
  </si>
  <si>
    <t>韓式炸雞</t>
  </si>
  <si>
    <t>泡菜豆腐</t>
  </si>
  <si>
    <t>芝麻醬綠花椰</t>
  </si>
  <si>
    <t>海芽排骨湯</t>
  </si>
  <si>
    <t>鹹粥</t>
  </si>
  <si>
    <t>帶骨里肌肉排</t>
  </si>
  <si>
    <t>南瓜鹹粥料</t>
  </si>
  <si>
    <t>腐乳空心菜</t>
  </si>
  <si>
    <t>南瓜鹹粥</t>
  </si>
  <si>
    <t>炸花枝丸</t>
  </si>
  <si>
    <t>仙草蜜</t>
  </si>
  <si>
    <t>香菇雞湯</t>
  </si>
  <si>
    <t>毛豆雞丁</t>
  </si>
  <si>
    <t>刺瓜拌花生</t>
  </si>
  <si>
    <t>三菇湯</t>
  </si>
  <si>
    <t>螞蟻上樹</t>
  </si>
  <si>
    <t>火鍋白菜湯</t>
  </si>
  <si>
    <t>白油麵</t>
  </si>
  <si>
    <t>紅燒豬肉麵料</t>
  </si>
  <si>
    <t>杯子蛋糕</t>
  </si>
  <si>
    <t>川燙小白菜</t>
  </si>
  <si>
    <t>豚骨高湯</t>
  </si>
  <si>
    <t>京都排骨</t>
  </si>
  <si>
    <t>玉米火腿丁</t>
  </si>
  <si>
    <t>檸檬愛玉湯</t>
  </si>
  <si>
    <t>筍干滷肉</t>
  </si>
  <si>
    <t>拌三絲</t>
  </si>
  <si>
    <t>薑絲白菜</t>
  </si>
  <si>
    <t>冬瓜排骨湯</t>
  </si>
  <si>
    <t>三杯雞</t>
  </si>
  <si>
    <t>花生丁香</t>
  </si>
  <si>
    <t>海芽味磳湯</t>
  </si>
  <si>
    <t>日式鹹魚</t>
  </si>
  <si>
    <t>毛豆莢</t>
  </si>
  <si>
    <t>黑輪刺瓜</t>
  </si>
  <si>
    <t>蘿蔔貢丸湯</t>
  </si>
  <si>
    <t>夏威夷炒飯</t>
  </si>
  <si>
    <t>夏威夷炒飯料</t>
  </si>
  <si>
    <t>蜜汁翅腿</t>
  </si>
  <si>
    <t>美式青花椰</t>
  </si>
  <si>
    <t>玉米濃湯</t>
  </si>
  <si>
    <t>日式壽喜燒</t>
  </si>
  <si>
    <t>日式蒸蛋</t>
  </si>
  <si>
    <t>關東煮湯</t>
  </si>
  <si>
    <t>菇菇雞</t>
  </si>
  <si>
    <t>醬汁獅子頭</t>
  </si>
  <si>
    <t>木耳白菜</t>
  </si>
  <si>
    <t>綠豆湯</t>
  </si>
  <si>
    <t>一</t>
  </si>
  <si>
    <t>豆輪燒肉</t>
  </si>
  <si>
    <t>蔥香蛋</t>
  </si>
  <si>
    <t>黃瓜排骨湯</t>
  </si>
  <si>
    <t>蒲燒鯛魚</t>
  </si>
  <si>
    <t>扁魚白菜</t>
  </si>
  <si>
    <t>滷丸</t>
  </si>
  <si>
    <t>油飯</t>
  </si>
  <si>
    <t>油飯料</t>
  </si>
  <si>
    <t>芝麻包</t>
  </si>
  <si>
    <t>川燙花椰</t>
  </si>
  <si>
    <t>冬瓜露愛玉</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</si>
  <si>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</si>
  <si>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</si>
  <si>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</si>
  <si>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</si>
  <si>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</si>
  <si>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</si>
  <si>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</si>
  <si>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</si>
  <si>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</si>
  <si>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</si>
  <si>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</si>
  <si>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</si>
  <si>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</si>
  <si>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</si>
  <si>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</si>
  <si>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</si>
  <si>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</si>
  <si>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</si>
  <si>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</si>
  <si>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</si>
  <si>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</si>
  <si>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</si>
  <si>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</si>
  <si>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</si>
  <si>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</si>
  <si>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</si>
  <si>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</si>
  <si>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</si>
  <si>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</si>
  <si>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</si>
  <si>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</si>
  <si>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</si>
  <si>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</si>
  <si>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</si>
  <si>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</si>
  <si>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</si>
  <si>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</si>
  <si>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</si>
  <si>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</si>
  <si>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</si>
  <si>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</si>
  <si>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</si>
  <si>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</si>
  <si>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</si>
  <si>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食譜設計：戴秀梅 (營養師)</t>
  </si>
  <si>
    <t>腰果杏鮑菇</t>
  </si>
  <si>
    <t>香拌豆干</t>
  </si>
  <si>
    <t>有機蔬菜</t>
  </si>
  <si>
    <t>黑胡椒肉片</t>
  </si>
  <si>
    <t>可樂餅</t>
  </si>
  <si>
    <t>黑胡椒百頁</t>
  </si>
  <si>
    <t>素炸雞</t>
  </si>
  <si>
    <t>酥炸豆腐</t>
  </si>
  <si>
    <t>牛蒡排</t>
  </si>
  <si>
    <t>紅燒豆腐</t>
  </si>
  <si>
    <t>滷油豆腐</t>
  </si>
  <si>
    <t>紅燒素肉麵料</t>
  </si>
  <si>
    <t>昆布高湯</t>
  </si>
  <si>
    <t>毛豆豆干</t>
  </si>
  <si>
    <t>三杯豆包</t>
  </si>
  <si>
    <t>素炒高麗</t>
  </si>
  <si>
    <t>糖醋旗魚</t>
  </si>
  <si>
    <t>素炒花椰</t>
  </si>
  <si>
    <t>素炒白菜</t>
  </si>
  <si>
    <t>獅子頭</t>
  </si>
  <si>
    <t>蔥香豆干</t>
  </si>
  <si>
    <t>黃瓜素排骨湯</t>
  </si>
  <si>
    <t>蒲燒素魚</t>
  </si>
  <si>
    <t>香菇素羊肉湯</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</si>
  <si>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</si>
  <si>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</si>
  <si>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</si>
  <si>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</si>
  <si>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</si>
  <si>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</si>
  <si>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</si>
  <si>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</si>
  <si>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</si>
  <si>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</si>
  <si>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</si>
  <si>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</si>
  <si>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</si>
  <si>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</si>
  <si>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</si>
  <si>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</si>
  <si>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洋蔥豬柳</t>
    <phoneticPr fontId="48" type="noConversion"/>
  </si>
  <si>
    <t xml:space="preserve">                出版日期：中華民國113年5月1日</t>
    <phoneticPr fontId="48" type="noConversion"/>
  </si>
  <si>
    <t>2376人</t>
    <phoneticPr fontId="48" type="noConversion"/>
  </si>
  <si>
    <r>
      <rPr>
        <sz val="16"/>
        <color rgb="FF000000"/>
        <rFont val="Arial"/>
        <family val="2"/>
      </rPr>
      <t xml:space="preserve">              113</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48" type="noConversion"/>
  </si>
  <si>
    <t>海芽蛋花湯</t>
  </si>
  <si>
    <t>柴魚青菜</t>
  </si>
  <si>
    <t>腰果雞丁</t>
  </si>
  <si>
    <t>豆漿</t>
  </si>
  <si>
    <t>玉米四丁</t>
  </si>
  <si>
    <t>匈牙利燉肉</t>
  </si>
  <si>
    <t xml:space="preserve">                                                                                  出版日期：中華民國113年5月1日</t>
    <phoneticPr fontId="48" type="noConversion"/>
  </si>
  <si>
    <t xml:space="preserve">                                                          供應人數：35人</t>
    <phoneticPr fontId="48" type="noConversion"/>
  </si>
  <si>
    <r>
      <rPr>
        <sz val="16"/>
        <color rgb="FF000000"/>
        <rFont val="Arial"/>
        <family val="2"/>
      </rPr>
      <t xml:space="preserve">              113</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素食</t>
    </r>
    <r>
      <rPr>
        <sz val="16"/>
        <color rgb="FF000000"/>
        <rFont val="Arial"/>
        <family val="2"/>
      </rPr>
      <t>)</t>
    </r>
    <phoneticPr fontId="48" type="noConversion"/>
  </si>
  <si>
    <t>炒青菜</t>
  </si>
  <si>
    <t>腰果素雞</t>
  </si>
  <si>
    <t>匈牙利燉素肉</t>
  </si>
  <si>
    <t>泰式里肌</t>
    <phoneticPr fontId="48" type="noConversion"/>
  </si>
  <si>
    <t>南瓜鹹粥料</t>
    <phoneticPr fontId="48" type="noConversion"/>
  </si>
  <si>
    <t>南瓜鹹粥</t>
    <phoneticPr fontId="48" type="noConversion"/>
  </si>
  <si>
    <t>豆菜麵</t>
    <phoneticPr fontId="48" type="noConversion"/>
  </si>
  <si>
    <t>國產豆漿</t>
    <phoneticPr fontId="48" type="noConversion"/>
  </si>
  <si>
    <t>檸檬翅小腿</t>
    <phoneticPr fontId="48" type="noConversion"/>
  </si>
  <si>
    <t>肉絲炒麵料</t>
    <phoneticPr fontId="48" type="noConversion"/>
  </si>
  <si>
    <t>鍋貼</t>
    <phoneticPr fontId="48" type="noConversion"/>
  </si>
  <si>
    <t>味磳豆腐湯</t>
    <phoneticPr fontId="48" type="noConversion"/>
  </si>
  <si>
    <t>包子粽子國三</t>
    <phoneticPr fontId="48" type="noConversion"/>
  </si>
  <si>
    <t>螞蟻上樹</t>
    <phoneticPr fontId="48" type="noConversion"/>
  </si>
  <si>
    <t>滷蛋</t>
    <phoneticPr fontId="48" type="noConversion"/>
  </si>
  <si>
    <t>滷蛋</t>
    <phoneticPr fontId="48" type="noConversion"/>
  </si>
  <si>
    <t>火鍋白菜湯</t>
    <phoneticPr fontId="48" type="noConversion"/>
  </si>
  <si>
    <t>豆菜麵</t>
  </si>
  <si>
    <t>素肉排</t>
  </si>
  <si>
    <t>素鍋貼</t>
  </si>
  <si>
    <t>火腿炒麵</t>
    <phoneticPr fontId="48" type="noConversion"/>
  </si>
  <si>
    <t>味磳湯</t>
    <phoneticPr fontId="48" type="noConversion"/>
  </si>
  <si>
    <t>國產豆漿</t>
    <phoneticPr fontId="48" type="noConversion"/>
  </si>
  <si>
    <t xml:space="preserve">       台南市安順國小113.5月份學校供應量反映表</t>
    <phoneticPr fontId="48"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</si>
  <si>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5月1日</t>
    </r>
    <phoneticPr fontId="48" type="noConversion"/>
  </si>
  <si>
    <t>打拋豬</t>
    <phoneticPr fontId="48" type="noConversion"/>
  </si>
  <si>
    <t>打拋肉</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</si>
</sst>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75">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6"/>
      <color rgb="FF0000FF"/>
      <name val="PMingLiu"/>
      <family val="1"/>
      <charset val="136"/>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0"/>
      <color rgb="FF000000"/>
      <name val="Twentieth Century"/>
    </font>
    <font>
      <sz val="10"/>
      <color rgb="FF000000"/>
      <name val="DFKai-SB"/>
      <family val="4"/>
      <charset val="136"/>
    </font>
    <font>
      <sz val="9"/>
      <color rgb="FF000000"/>
      <name val="Calibri"/>
      <family val="2"/>
    </font>
    <font>
      <sz val="8"/>
      <color rgb="FF000000"/>
      <name val="Times New Roman"/>
      <family val="1"/>
    </font>
    <font>
      <sz val="9"/>
      <color rgb="FF0000CC"/>
      <name val="MingLiu"/>
      <family val="3"/>
      <charset val="136"/>
    </font>
    <font>
      <sz val="9"/>
      <color rgb="FF000000"/>
      <name val="MingLiu"/>
      <family val="3"/>
      <charset val="136"/>
    </font>
    <font>
      <sz val="12"/>
      <color rgb="FF000000"/>
      <name val="Calibri"/>
      <family val="2"/>
    </font>
    <font>
      <sz val="6"/>
      <color rgb="FF000000"/>
      <name val="MingLiu"/>
      <family val="3"/>
      <charset val="136"/>
    </font>
    <font>
      <sz val="12"/>
      <color rgb="FF000000"/>
      <name val="DFKai-SB"/>
      <family val="4"/>
      <charset val="136"/>
    </font>
    <font>
      <sz val="8"/>
      <color theme="1"/>
      <name val="Times New Roman"/>
      <family val="1"/>
    </font>
    <font>
      <sz val="8"/>
      <color theme="1"/>
      <name val="PMingLiu"/>
      <family val="1"/>
      <charset val="136"/>
    </font>
    <font>
      <sz val="12"/>
      <color theme="1"/>
      <name val="PMingLiu"/>
      <family val="1"/>
      <charset val="136"/>
    </font>
    <font>
      <sz val="12"/>
      <color theme="1"/>
      <name val="MingLiu"/>
      <family val="3"/>
      <charset val="136"/>
    </font>
    <font>
      <sz val="12"/>
      <color rgb="FF000000"/>
      <name val="華康少女文字w5"/>
      <family val="3"/>
      <charset val="136"/>
    </font>
    <font>
      <sz val="10"/>
      <color rgb="FF000000"/>
      <name val="華康少女文字w5"/>
      <family val="3"/>
      <charset val="136"/>
    </font>
    <font>
      <sz val="11"/>
      <color rgb="FF000000"/>
      <name val="華康少女文字w5"/>
      <family val="3"/>
      <charset val="136"/>
    </font>
    <font>
      <sz val="9"/>
      <color rgb="FF000000"/>
      <name val="華康少女文字w5"/>
      <family val="3"/>
      <charset val="136"/>
    </font>
    <font>
      <sz val="10"/>
      <color rgb="FF660066"/>
      <name val="PMingLiu"/>
      <family val="1"/>
      <charset val="136"/>
    </font>
    <font>
      <b/>
      <sz val="18"/>
      <color rgb="FF000000"/>
      <name val="PMingLiu"/>
      <family val="1"/>
      <charset val="136"/>
    </font>
    <font>
      <sz val="9"/>
      <color rgb="FF660066"/>
      <name val="PMingLiu"/>
      <family val="1"/>
      <charset val="136"/>
    </font>
    <font>
      <sz val="13"/>
      <color rgb="FF000000"/>
      <name val="Calibri"/>
      <family val="2"/>
    </font>
    <font>
      <b/>
      <sz val="13"/>
      <color rgb="FF000000"/>
      <name val="PMingLiu"/>
      <family val="1"/>
      <charset val="136"/>
    </font>
    <font>
      <sz val="10"/>
      <color rgb="FF000000"/>
      <name val="Calibri"/>
      <family val="2"/>
    </font>
    <font>
      <sz val="13"/>
      <color rgb="FF000000"/>
      <name val="PMingLiu"/>
      <family val="1"/>
      <charset val="136"/>
    </font>
    <font>
      <b/>
      <sz val="10"/>
      <color rgb="FF000000"/>
      <name val="PMingLiu"/>
      <family val="1"/>
      <charset val="136"/>
    </font>
    <font>
      <b/>
      <sz val="9"/>
      <color rgb="FF000000"/>
      <name val="PMingLiu"/>
      <family val="1"/>
      <charset val="136"/>
    </font>
    <font>
      <sz val="9"/>
      <color rgb="FF000000"/>
      <name val="Times New Roman"/>
      <family val="1"/>
    </font>
    <font>
      <sz val="8"/>
      <color rgb="FF000000"/>
      <name val="DFKai-SB"/>
      <family val="4"/>
      <charset val="136"/>
    </font>
    <font>
      <sz val="9"/>
      <color rgb="FF000000"/>
      <name val="DFKai-SB"/>
      <family val="4"/>
      <charset val="136"/>
    </font>
    <font>
      <sz val="6"/>
      <color rgb="FF000000"/>
      <name val="DFKai-SB"/>
      <family val="4"/>
      <charset val="136"/>
    </font>
    <font>
      <sz val="9"/>
      <color theme="1"/>
      <name val="DFKai-SB"/>
      <family val="4"/>
      <charset val="136"/>
    </font>
    <font>
      <sz val="6"/>
      <color theme="1"/>
      <name val="MingLiu"/>
      <family val="3"/>
      <charset val="136"/>
    </font>
    <font>
      <sz val="16"/>
      <color rgb="FF000000"/>
      <name val="Arial"/>
      <family val="2"/>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6"/>
      <color theme="1"/>
      <name val="DFKai-SB"/>
      <family val="4"/>
      <charset val="136"/>
    </font>
    <font>
      <sz val="6"/>
      <color rgb="FF000000"/>
      <name val="Calibri"/>
      <family val="2"/>
    </font>
    <font>
      <sz val="6"/>
      <color rgb="FF0000CC"/>
      <name val="MingLiu"/>
      <family val="3"/>
      <charset val="136"/>
    </font>
    <font>
      <sz val="6"/>
      <color rgb="FF660066"/>
      <name val="MingLiu"/>
      <family val="3"/>
      <charset val="136"/>
    </font>
    <font>
      <b/>
      <sz val="6"/>
      <color rgb="FF000000"/>
      <name val="MingLiu"/>
      <family val="3"/>
      <charset val="136"/>
    </font>
    <font>
      <sz val="6"/>
      <color rgb="FF000000"/>
      <name val="Calibri"/>
      <family val="2"/>
      <scheme val="minor"/>
    </font>
    <font>
      <sz val="9"/>
      <color theme="1"/>
      <name val="MingLiu"/>
      <family val="3"/>
      <charset val="136"/>
    </font>
    <font>
      <sz val="8"/>
      <name val="Calibri"/>
      <family val="2"/>
    </font>
    <font>
      <sz val="8"/>
      <color rgb="FF000000"/>
      <name val="Twentieth Century"/>
    </font>
    <font>
      <sz val="8"/>
      <color rgb="FF000000"/>
      <name val="華康少女文字w5"/>
      <family val="3"/>
      <charset val="136"/>
    </font>
    <font>
      <sz val="8"/>
      <color rgb="FF660066"/>
      <name val="PMingLiu"/>
      <family val="1"/>
      <charset val="136"/>
    </font>
    <font>
      <sz val="8"/>
      <color rgb="FF000000"/>
      <name val="Calibri"/>
      <family val="2"/>
      <scheme val="minor"/>
    </font>
    <font>
      <b/>
      <sz val="8"/>
      <color rgb="FF000000"/>
      <name val="PMingLiu"/>
      <family val="1"/>
      <charset val="136"/>
    </font>
    <font>
      <sz val="6"/>
      <color rgb="FF000000"/>
      <name val="Times New Roman"/>
      <family val="1"/>
    </font>
    <font>
      <sz val="6"/>
      <name val="Calibri"/>
      <family val="2"/>
    </font>
    <font>
      <sz val="9"/>
      <color rgb="FF0000CC"/>
      <name val="Microsoft JhengHei"/>
      <family val="3"/>
    </font>
    <font>
      <sz val="8"/>
      <color rgb="FF000000"/>
      <name val="Microsoft JhengHei"/>
      <family val="2"/>
      <charset val="136"/>
    </font>
    <font>
      <sz val="9"/>
      <color rgb="FF0000CC"/>
      <name val="PMingLiu"/>
      <family val="1"/>
      <charset val="136"/>
    </font>
    <font>
      <sz val="10"/>
      <color rgb="FF0000CC"/>
      <name val="MingLiu"/>
      <family val="3"/>
      <charset val="136"/>
    </font>
    <font>
      <sz val="12"/>
      <color rgb="FF0000CC"/>
      <name val="BiauKai"/>
    </font>
    <font>
      <sz val="10"/>
      <color rgb="FF0000CC"/>
      <name val="細明體"/>
      <family val="3"/>
      <charset val="136"/>
    </font>
    <font>
      <sz val="10"/>
      <color rgb="FF0000CC"/>
      <name val="BiauKai"/>
    </font>
    <font>
      <sz val="9"/>
      <color theme="1"/>
      <name val="PMingLiu"/>
      <family val="1"/>
      <charset val="136"/>
    </font>
    <font>
      <sz val="9"/>
      <name val="MingLiu"/>
      <family val="3"/>
      <charset val="136"/>
    </font>
    <font>
      <sz val="8"/>
      <color rgb="FF000000"/>
      <name val="MingLiu"/>
      <family val="3"/>
      <charset val="136"/>
    </font>
    <font>
      <sz val="8"/>
      <color theme="1"/>
      <name val="MingLiu"/>
      <family val="3"/>
      <charset val="136"/>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s>
  <cellStyleXfs count="1">
    <xf numFmtId="0" fontId="0" fillId="0" borderId="0"/>
  </cellStyleXfs>
  <cellXfs count="204">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8"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0" xfId="0" applyFont="1" applyAlignment="1">
      <alignment vertical="center"/>
    </xf>
    <xf numFmtId="0" fontId="14" fillId="0" borderId="2" xfId="0" applyFont="1" applyBorder="1" applyAlignment="1">
      <alignment horizontal="left" vertical="center" wrapText="1"/>
    </xf>
    <xf numFmtId="1" fontId="3" fillId="0" borderId="2" xfId="0" applyNumberFormat="1" applyFont="1" applyBorder="1" applyAlignment="1">
      <alignment vertical="center"/>
    </xf>
    <xf numFmtId="0" fontId="6" fillId="0" borderId="2" xfId="0" applyFont="1" applyBorder="1" applyAlignment="1">
      <alignment horizontal="left" vertical="center" wrapText="1"/>
    </xf>
    <xf numFmtId="0" fontId="3" fillId="0" borderId="2" xfId="0" applyFont="1" applyBorder="1" applyAlignment="1">
      <alignment vertical="center"/>
    </xf>
    <xf numFmtId="0" fontId="15" fillId="0" borderId="2" xfId="0" applyFont="1" applyBorder="1" applyAlignment="1">
      <alignment horizontal="center" vertical="center" wrapText="1"/>
    </xf>
    <xf numFmtId="177" fontId="3" fillId="0" borderId="2" xfId="0" applyNumberFormat="1" applyFont="1" applyBorder="1" applyAlignment="1">
      <alignment vertical="center"/>
    </xf>
    <xf numFmtId="0" fontId="16"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7" fillId="0" borderId="0" xfId="0" applyFont="1" applyAlignment="1">
      <alignment vertical="center"/>
    </xf>
    <xf numFmtId="1" fontId="3"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1" fontId="1" fillId="0" borderId="2" xfId="0" applyNumberFormat="1" applyFont="1" applyBorder="1" applyAlignment="1">
      <alignment horizontal="right" vertical="center" wrapText="1"/>
    </xf>
    <xf numFmtId="176" fontId="12" fillId="0" borderId="2" xfId="0" applyNumberFormat="1" applyFont="1" applyBorder="1" applyAlignment="1">
      <alignment horizontal="center" vertical="center" wrapText="1"/>
    </xf>
    <xf numFmtId="0" fontId="19" fillId="0" borderId="2" xfId="0" applyFont="1" applyBorder="1" applyAlignment="1">
      <alignment horizontal="left" vertical="center" wrapText="1"/>
    </xf>
    <xf numFmtId="0" fontId="20" fillId="0" borderId="2" xfId="0" applyFont="1" applyBorder="1" applyAlignment="1">
      <alignment horizontal="left" vertical="center" wrapText="1"/>
    </xf>
    <xf numFmtId="0" fontId="21" fillId="0" borderId="2" xfId="0" applyFont="1" applyBorder="1" applyAlignment="1">
      <alignment horizontal="left" vertical="center" wrapText="1"/>
    </xf>
    <xf numFmtId="1" fontId="22" fillId="0" borderId="2" xfId="0" applyNumberFormat="1" applyFont="1" applyBorder="1" applyAlignment="1">
      <alignment vertical="center"/>
    </xf>
    <xf numFmtId="0" fontId="20"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1" fontId="23" fillId="0" borderId="2" xfId="0" applyNumberFormat="1" applyFont="1" applyBorder="1" applyAlignment="1">
      <alignment vertical="center"/>
    </xf>
    <xf numFmtId="178" fontId="6"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178" fontId="6" fillId="0" borderId="2" xfId="0" applyNumberFormat="1" applyFont="1" applyBorder="1" applyAlignment="1">
      <alignment horizontal="left" vertical="center" wrapText="1"/>
    </xf>
    <xf numFmtId="1" fontId="4" fillId="0" borderId="2" xfId="0" applyNumberFormat="1" applyFont="1" applyBorder="1" applyAlignment="1">
      <alignment horizontal="right" vertical="center"/>
    </xf>
    <xf numFmtId="179" fontId="6" fillId="0" borderId="2" xfId="0" applyNumberFormat="1" applyFont="1" applyBorder="1" applyAlignment="1">
      <alignment horizontal="left" vertical="center" wrapText="1"/>
    </xf>
    <xf numFmtId="0" fontId="24" fillId="0" borderId="0" xfId="0" applyFont="1" applyAlignment="1">
      <alignment vertical="center"/>
    </xf>
    <xf numFmtId="0" fontId="25" fillId="0" borderId="0" xfId="0" applyFont="1" applyAlignment="1">
      <alignment vertical="center"/>
    </xf>
    <xf numFmtId="1" fontId="3" fillId="0" borderId="0" xfId="0" applyNumberFormat="1" applyFont="1" applyAlignment="1">
      <alignment vertical="center"/>
    </xf>
    <xf numFmtId="0" fontId="26" fillId="0" borderId="0" xfId="0" applyFont="1" applyAlignment="1">
      <alignment vertical="center"/>
    </xf>
    <xf numFmtId="0" fontId="3" fillId="0" borderId="0" xfId="0" applyFont="1" applyAlignment="1">
      <alignment horizontal="left" vertical="center"/>
    </xf>
    <xf numFmtId="0" fontId="27"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9"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10"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vertical="center" wrapText="1"/>
    </xf>
    <xf numFmtId="0" fontId="34" fillId="0" borderId="2" xfId="0" applyFont="1" applyBorder="1" applyAlignment="1">
      <alignment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34" fillId="0" borderId="2" xfId="0" applyFont="1" applyBorder="1" applyAlignment="1">
      <alignment vertical="top" wrapText="1"/>
    </xf>
    <xf numFmtId="0" fontId="34" fillId="0" borderId="0" xfId="0" applyFont="1" applyAlignment="1">
      <alignment horizontal="left" vertical="center"/>
    </xf>
    <xf numFmtId="0" fontId="32" fillId="0" borderId="0" xfId="0" applyFont="1" applyAlignment="1">
      <alignment horizontal="left" vertical="center"/>
    </xf>
    <xf numFmtId="0" fontId="35" fillId="0" borderId="0" xfId="0" applyFont="1" applyAlignment="1">
      <alignment vertical="center"/>
    </xf>
    <xf numFmtId="0" fontId="29" fillId="0" borderId="0" xfId="0" applyFont="1" applyAlignment="1">
      <alignment vertical="center"/>
    </xf>
    <xf numFmtId="0" fontId="36" fillId="0" borderId="0" xfId="0" applyFont="1" applyAlignment="1">
      <alignment vertical="center"/>
    </xf>
    <xf numFmtId="0" fontId="29" fillId="0" borderId="0" xfId="0" applyFont="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37" fillId="0" borderId="2" xfId="0" applyFont="1" applyBorder="1" applyAlignment="1">
      <alignment horizontal="left" vertical="center" wrapText="1"/>
    </xf>
    <xf numFmtId="0" fontId="7" fillId="0" borderId="2" xfId="0" applyFont="1" applyBorder="1" applyAlignment="1">
      <alignment horizontal="center" vertical="center" wrapText="1"/>
    </xf>
    <xf numFmtId="0" fontId="2" fillId="0" borderId="2" xfId="0" applyFont="1" applyBorder="1" applyAlignment="1">
      <alignment horizontal="left" vertical="center" wrapText="1"/>
    </xf>
    <xf numFmtId="0" fontId="16" fillId="0" borderId="2" xfId="0" applyFont="1" applyBorder="1" applyAlignment="1">
      <alignment horizontal="center" vertical="center"/>
    </xf>
    <xf numFmtId="0" fontId="2" fillId="0" borderId="2" xfId="0" applyFont="1" applyBorder="1" applyAlignment="1">
      <alignment vertical="center"/>
    </xf>
    <xf numFmtId="0" fontId="7"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7" fillId="0" borderId="2" xfId="0" applyFont="1" applyBorder="1" applyAlignment="1">
      <alignment vertical="center"/>
    </xf>
    <xf numFmtId="0" fontId="39" fillId="0" borderId="2" xfId="0" applyFont="1" applyBorder="1" applyAlignment="1">
      <alignment horizontal="center" vertical="center" wrapText="1"/>
    </xf>
    <xf numFmtId="0" fontId="39" fillId="0" borderId="2" xfId="0" applyFont="1" applyBorder="1" applyAlignment="1">
      <alignment vertical="center" wrapText="1"/>
    </xf>
    <xf numFmtId="0" fontId="40" fillId="0" borderId="2" xfId="0" applyFont="1" applyBorder="1" applyAlignment="1">
      <alignment horizontal="center" vertical="center" wrapText="1"/>
    </xf>
    <xf numFmtId="0" fontId="41" fillId="0" borderId="1" xfId="0" applyFont="1" applyBorder="1" applyAlignment="1">
      <alignment vertical="center" wrapText="1"/>
    </xf>
    <xf numFmtId="0" fontId="40" fillId="0" borderId="1" xfId="0" applyFont="1" applyBorder="1" applyAlignment="1">
      <alignment horizontal="center" vertical="center" wrapText="1"/>
    </xf>
    <xf numFmtId="0" fontId="14"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1" fontId="3" fillId="0" borderId="1" xfId="0" applyNumberFormat="1" applyFont="1" applyBorder="1" applyAlignment="1">
      <alignment vertical="center"/>
    </xf>
    <xf numFmtId="0" fontId="42" fillId="0" borderId="2" xfId="0" applyFont="1" applyBorder="1" applyAlignment="1">
      <alignment horizontal="center" vertical="center" wrapText="1"/>
    </xf>
    <xf numFmtId="1" fontId="3" fillId="0" borderId="4" xfId="0" applyNumberFormat="1" applyFont="1" applyBorder="1" applyAlignment="1">
      <alignment vertical="center"/>
    </xf>
    <xf numFmtId="0" fontId="23" fillId="0" borderId="0" xfId="0" applyFont="1" applyAlignment="1">
      <alignment vertical="center"/>
    </xf>
    <xf numFmtId="0" fontId="19" fillId="0" borderId="5" xfId="0" applyFont="1" applyBorder="1" applyAlignment="1">
      <alignment horizontal="center" vertical="center" wrapText="1"/>
    </xf>
    <xf numFmtId="176" fontId="39" fillId="0" borderId="2" xfId="0" applyNumberFormat="1" applyFont="1" applyBorder="1" applyAlignment="1">
      <alignment horizontal="center" vertical="center" wrapText="1"/>
    </xf>
    <xf numFmtId="1" fontId="22" fillId="0" borderId="1" xfId="0" applyNumberFormat="1" applyFont="1" applyBorder="1" applyAlignment="1">
      <alignment vertical="center"/>
    </xf>
    <xf numFmtId="0" fontId="21" fillId="0" borderId="1" xfId="0" applyFont="1" applyBorder="1" applyAlignment="1">
      <alignment horizontal="left" vertical="center" wrapText="1"/>
    </xf>
    <xf numFmtId="1" fontId="23" fillId="0" borderId="1" xfId="0" applyNumberFormat="1" applyFont="1" applyBorder="1" applyAlignment="1">
      <alignment vertical="center"/>
    </xf>
    <xf numFmtId="0" fontId="23" fillId="0" borderId="1" xfId="0" applyFont="1" applyBorder="1" applyAlignment="1">
      <alignment horizontal="left" vertical="center" wrapText="1"/>
    </xf>
    <xf numFmtId="0" fontId="19" fillId="0" borderId="2" xfId="0" applyFont="1" applyBorder="1" applyAlignment="1">
      <alignment horizontal="center"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49" fillId="0" borderId="4" xfId="0" applyFont="1" applyBorder="1" applyAlignment="1">
      <alignment horizontal="center" vertical="center" wrapText="1"/>
    </xf>
    <xf numFmtId="0" fontId="6" fillId="0" borderId="14" xfId="0" applyFont="1" applyBorder="1" applyAlignment="1">
      <alignment horizontal="left" vertical="center" wrapText="1"/>
    </xf>
    <xf numFmtId="0" fontId="50" fillId="0" borderId="2" xfId="0" applyFont="1" applyBorder="1" applyAlignment="1">
      <alignment vertical="center" wrapText="1"/>
    </xf>
    <xf numFmtId="0" fontId="18" fillId="0" borderId="0" xfId="0" applyFont="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51" fillId="0" borderId="2" xfId="0" applyFont="1" applyBorder="1" applyAlignment="1">
      <alignment horizontal="center" vertical="center"/>
    </xf>
    <xf numFmtId="0" fontId="42" fillId="0" borderId="1" xfId="0" applyFont="1" applyBorder="1" applyAlignment="1">
      <alignment horizontal="center" vertical="center" wrapText="1"/>
    </xf>
    <xf numFmtId="0" fontId="42" fillId="0" borderId="2" xfId="0" applyFont="1" applyBorder="1" applyAlignment="1">
      <alignment vertical="center"/>
    </xf>
    <xf numFmtId="0" fontId="18" fillId="0" borderId="4" xfId="0" applyFont="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center" vertical="center"/>
    </xf>
    <xf numFmtId="0" fontId="54" fillId="0" borderId="0" xfId="0" applyFont="1" applyAlignment="1">
      <alignment vertical="center"/>
    </xf>
    <xf numFmtId="0" fontId="55" fillId="0" borderId="2" xfId="0" applyFont="1" applyBorder="1" applyAlignment="1">
      <alignment horizontal="center" vertical="center" wrapText="1"/>
    </xf>
    <xf numFmtId="0" fontId="16" fillId="0" borderId="2" xfId="0" applyFont="1" applyBorder="1" applyAlignment="1">
      <alignment vertical="center" wrapText="1"/>
    </xf>
    <xf numFmtId="0" fontId="55" fillId="0" borderId="2" xfId="0" applyFont="1" applyBorder="1" applyAlignment="1">
      <alignment vertical="center" wrapText="1"/>
    </xf>
    <xf numFmtId="0" fontId="55" fillId="0" borderId="1" xfId="0" applyFont="1" applyBorder="1" applyAlignment="1">
      <alignment vertical="center" wrapText="1"/>
    </xf>
    <xf numFmtId="0" fontId="55" fillId="0" borderId="1" xfId="0" applyFont="1" applyBorder="1" applyAlignment="1">
      <alignment horizontal="center" vertical="center" wrapText="1"/>
    </xf>
    <xf numFmtId="176" fontId="57" fillId="0" borderId="2" xfId="0" applyNumberFormat="1" applyFont="1" applyBorder="1" applyAlignment="1">
      <alignment horizontal="center" vertical="center" wrapText="1"/>
    </xf>
    <xf numFmtId="176" fontId="38" fillId="0" borderId="2" xfId="0" applyNumberFormat="1" applyFont="1" applyBorder="1" applyAlignment="1">
      <alignment horizontal="center" vertical="center" wrapText="1"/>
    </xf>
    <xf numFmtId="0" fontId="58" fillId="0" borderId="0" xfId="0" applyFont="1" applyAlignment="1">
      <alignment vertical="center"/>
    </xf>
    <xf numFmtId="0" fontId="59" fillId="0" borderId="0" xfId="0" applyFont="1" applyAlignment="1">
      <alignment horizontal="left" vertical="center"/>
    </xf>
    <xf numFmtId="0" fontId="6"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16" fillId="0" borderId="2" xfId="0" applyFont="1" applyBorder="1" applyAlignment="1">
      <alignment horizontal="center" wrapText="1"/>
    </xf>
    <xf numFmtId="0" fontId="16" fillId="0" borderId="2" xfId="0" applyFont="1" applyBorder="1" applyAlignment="1">
      <alignment horizontal="center"/>
    </xf>
    <xf numFmtId="0" fontId="2" fillId="0" borderId="0" xfId="0" applyFont="1" applyAlignment="1">
      <alignment horizontal="center" vertical="center"/>
    </xf>
    <xf numFmtId="0" fontId="2" fillId="0" borderId="13" xfId="0" applyFont="1" applyBorder="1" applyAlignment="1">
      <alignment horizontal="center" vertical="center" wrapText="1"/>
    </xf>
    <xf numFmtId="0" fontId="55" fillId="0" borderId="2" xfId="0" applyFont="1" applyBorder="1" applyAlignment="1">
      <alignment vertical="center"/>
    </xf>
    <xf numFmtId="0" fontId="62" fillId="0" borderId="2" xfId="0" applyFont="1" applyBorder="1" applyAlignment="1">
      <alignment horizontal="left" vertical="center" wrapText="1"/>
    </xf>
    <xf numFmtId="0" fontId="7" fillId="0" borderId="2" xfId="0" applyFont="1" applyBorder="1" applyAlignment="1">
      <alignment horizontal="left" vertical="center" wrapText="1"/>
    </xf>
    <xf numFmtId="0" fontId="62" fillId="0" borderId="1" xfId="0" applyFont="1" applyBorder="1" applyAlignment="1">
      <alignment horizontal="left" vertical="center" wrapText="1"/>
    </xf>
    <xf numFmtId="0" fontId="7" fillId="0" borderId="1" xfId="0" applyFont="1" applyBorder="1" applyAlignment="1">
      <alignment horizontal="left" vertical="center" wrapText="1"/>
    </xf>
    <xf numFmtId="0" fontId="62" fillId="0" borderId="4" xfId="0" applyFont="1" applyBorder="1" applyAlignment="1">
      <alignment horizontal="left" vertical="center" wrapText="1"/>
    </xf>
    <xf numFmtId="0" fontId="7" fillId="0" borderId="4" xfId="0" applyFont="1" applyBorder="1" applyAlignment="1">
      <alignment horizontal="left" vertical="center" wrapText="1"/>
    </xf>
    <xf numFmtId="179" fontId="7" fillId="0" borderId="4" xfId="0" applyNumberFormat="1" applyFont="1" applyBorder="1" applyAlignment="1">
      <alignment horizontal="left" vertical="center" wrapText="1"/>
    </xf>
    <xf numFmtId="178" fontId="7" fillId="0" borderId="4" xfId="0" applyNumberFormat="1" applyFont="1" applyBorder="1" applyAlignment="1">
      <alignment horizontal="left" vertical="center" wrapText="1"/>
    </xf>
    <xf numFmtId="0" fontId="6" fillId="0" borderId="0" xfId="0" applyFont="1" applyAlignment="1">
      <alignment horizontal="left" vertical="center"/>
    </xf>
    <xf numFmtId="1" fontId="6" fillId="0" borderId="2" xfId="0" applyNumberFormat="1" applyFont="1" applyBorder="1" applyAlignment="1">
      <alignment vertical="center"/>
    </xf>
    <xf numFmtId="1" fontId="6" fillId="0" borderId="2" xfId="0" applyNumberFormat="1" applyFont="1" applyBorder="1" applyAlignment="1">
      <alignment horizontal="right" vertical="center"/>
    </xf>
    <xf numFmtId="1" fontId="38" fillId="0" borderId="2" xfId="0" applyNumberFormat="1" applyFont="1" applyBorder="1" applyAlignment="1">
      <alignment horizontal="right" vertical="center" wrapText="1"/>
    </xf>
    <xf numFmtId="1" fontId="6" fillId="0" borderId="1" xfId="0" applyNumberFormat="1" applyFont="1" applyBorder="1" applyAlignment="1">
      <alignment vertical="center"/>
    </xf>
    <xf numFmtId="1" fontId="6" fillId="0" borderId="4" xfId="0" applyNumberFormat="1" applyFont="1" applyBorder="1" applyAlignment="1">
      <alignment horizontal="right" vertical="center"/>
    </xf>
    <xf numFmtId="1" fontId="6" fillId="0" borderId="0" xfId="0" applyNumberFormat="1"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55" fillId="0" borderId="2" xfId="0" applyFont="1" applyBorder="1" applyAlignment="1">
      <alignment horizontal="center" vertical="center"/>
    </xf>
    <xf numFmtId="0" fontId="55" fillId="0" borderId="5" xfId="0" applyFont="1" applyBorder="1" applyAlignment="1">
      <alignment horizontal="center" vertical="center" wrapText="1"/>
    </xf>
    <xf numFmtId="0" fontId="55" fillId="0" borderId="5" xfId="0" applyFont="1" applyBorder="1" applyAlignment="1">
      <alignment vertical="center" wrapText="1"/>
    </xf>
    <xf numFmtId="0" fontId="64" fillId="0" borderId="2" xfId="0" applyFont="1" applyBorder="1" applyAlignment="1">
      <alignment horizontal="center" vertical="center" wrapText="1"/>
    </xf>
    <xf numFmtId="0" fontId="15" fillId="0" borderId="2" xfId="0" applyFont="1" applyBorder="1" applyAlignment="1">
      <alignment horizontal="center" vertical="center"/>
    </xf>
    <xf numFmtId="0" fontId="42" fillId="0" borderId="5" xfId="0" applyFont="1" applyBorder="1" applyAlignment="1">
      <alignment vertical="center" wrapText="1"/>
    </xf>
    <xf numFmtId="0" fontId="42" fillId="0" borderId="1" xfId="0" applyFont="1" applyBorder="1" applyAlignment="1">
      <alignment vertical="center" wrapText="1"/>
    </xf>
    <xf numFmtId="0" fontId="65" fillId="0" borderId="0" xfId="0" applyFont="1" applyAlignment="1">
      <alignment vertical="center"/>
    </xf>
    <xf numFmtId="0" fontId="66" fillId="0" borderId="0" xfId="0" applyFont="1" applyAlignment="1">
      <alignment horizontal="center" vertical="center"/>
    </xf>
    <xf numFmtId="0" fontId="69" fillId="0" borderId="2" xfId="0" applyFont="1" applyBorder="1" applyAlignment="1">
      <alignment horizontal="center" vertical="center" wrapText="1"/>
    </xf>
    <xf numFmtId="0" fontId="70" fillId="0" borderId="2" xfId="0" applyFont="1" applyBorder="1" applyAlignment="1">
      <alignment horizontal="center" vertical="center" wrapText="1"/>
    </xf>
    <xf numFmtId="0" fontId="55" fillId="0" borderId="1" xfId="0" applyFont="1" applyBorder="1" applyAlignment="1">
      <alignment horizontal="center" wrapText="1"/>
    </xf>
    <xf numFmtId="0" fontId="55" fillId="0" borderId="2" xfId="0" applyFont="1" applyBorder="1" applyAlignment="1">
      <alignment horizontal="center" wrapText="1"/>
    </xf>
    <xf numFmtId="0" fontId="71" fillId="0" borderId="2" xfId="0" applyFont="1" applyBorder="1" applyAlignment="1">
      <alignment horizontal="center" vertical="center"/>
    </xf>
    <xf numFmtId="0" fontId="55" fillId="0" borderId="7" xfId="0" applyFont="1" applyBorder="1" applyAlignment="1">
      <alignment vertical="center" wrapText="1"/>
    </xf>
    <xf numFmtId="0" fontId="55" fillId="0" borderId="4" xfId="0" applyFont="1" applyBorder="1" applyAlignment="1">
      <alignment horizontal="center" vertical="center" wrapText="1"/>
    </xf>
    <xf numFmtId="0" fontId="72" fillId="0" borderId="2" xfId="0" applyFont="1" applyBorder="1" applyAlignment="1">
      <alignment horizontal="center" vertical="center" wrapText="1"/>
    </xf>
    <xf numFmtId="0" fontId="18" fillId="0" borderId="5" xfId="0" applyFont="1" applyBorder="1" applyAlignment="1">
      <alignment vertical="center" wrapText="1"/>
    </xf>
    <xf numFmtId="0" fontId="67" fillId="0" borderId="2" xfId="0" applyFont="1" applyBorder="1" applyAlignment="1">
      <alignment horizontal="center" vertical="center" wrapText="1"/>
    </xf>
    <xf numFmtId="0" fontId="73" fillId="0" borderId="2" xfId="0" applyFont="1" applyBorder="1" applyAlignment="1">
      <alignment horizontal="center" vertical="center" wrapText="1"/>
    </xf>
    <xf numFmtId="0" fontId="55" fillId="0" borderId="1" xfId="0" applyFont="1" applyBorder="1" applyAlignment="1">
      <alignment horizontal="center"/>
    </xf>
    <xf numFmtId="0" fontId="55" fillId="0" borderId="7" xfId="0" applyFont="1" applyBorder="1" applyAlignment="1">
      <alignment vertical="center"/>
    </xf>
    <xf numFmtId="0" fontId="68" fillId="0" borderId="2" xfId="0" applyFont="1" applyBorder="1" applyAlignment="1">
      <alignment horizontal="center" vertical="center"/>
    </xf>
    <xf numFmtId="0" fontId="16" fillId="0" borderId="4" xfId="0" applyFont="1" applyBorder="1" applyAlignment="1">
      <alignment horizontal="center"/>
    </xf>
    <xf numFmtId="0" fontId="16" fillId="0" borderId="2" xfId="0" applyFont="1" applyBorder="1" applyAlignment="1">
      <alignment vertical="center"/>
    </xf>
    <xf numFmtId="0" fontId="73" fillId="0" borderId="5" xfId="0" applyFont="1" applyBorder="1" applyAlignment="1"/>
    <xf numFmtId="0" fontId="39" fillId="0" borderId="2" xfId="0" applyFont="1" applyBorder="1" applyAlignment="1">
      <alignment vertical="center"/>
    </xf>
    <xf numFmtId="0" fontId="41" fillId="0" borderId="1" xfId="0" applyFont="1" applyBorder="1" applyAlignment="1">
      <alignment vertical="center"/>
    </xf>
    <xf numFmtId="0" fontId="74" fillId="0" borderId="1" xfId="0" applyFont="1" applyBorder="1" applyAlignment="1">
      <alignment vertical="center"/>
    </xf>
    <xf numFmtId="0" fontId="34" fillId="0" borderId="2" xfId="0" applyFont="1" applyBorder="1" applyAlignment="1">
      <alignment horizontal="center" vertical="center"/>
    </xf>
    <xf numFmtId="0" fontId="34" fillId="0" borderId="2" xfId="0" applyFont="1" applyBorder="1" applyAlignment="1">
      <alignment vertical="top"/>
    </xf>
    <xf numFmtId="0" fontId="34" fillId="0" borderId="5" xfId="0" applyFont="1" applyBorder="1" applyAlignment="1">
      <alignment horizontal="center" vertical="top" wrapText="1"/>
    </xf>
    <xf numFmtId="0" fontId="10" fillId="0" borderId="11" xfId="0" applyFont="1" applyBorder="1" applyAlignment="1">
      <alignment vertical="center"/>
    </xf>
    <xf numFmtId="0" fontId="10" fillId="0" borderId="6" xfId="0" applyFont="1" applyBorder="1" applyAlignment="1">
      <alignment vertical="center"/>
    </xf>
    <xf numFmtId="0" fontId="3" fillId="0" borderId="5" xfId="0" applyFont="1" applyBorder="1" applyAlignment="1">
      <alignment horizontal="center" vertical="center"/>
    </xf>
    <xf numFmtId="0" fontId="28" fillId="0" borderId="0" xfId="0" applyFont="1" applyAlignment="1">
      <alignment horizontal="left" vertical="center"/>
    </xf>
    <xf numFmtId="0" fontId="0" fillId="0" borderId="0" xfId="0" applyAlignment="1">
      <alignment vertical="center"/>
    </xf>
    <xf numFmtId="0" fontId="31" fillId="0" borderId="0" xfId="0" applyFont="1" applyAlignment="1">
      <alignment horizontal="left" vertical="center"/>
    </xf>
    <xf numFmtId="0" fontId="34"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8" xfId="0" applyFont="1" applyBorder="1" applyAlignment="1">
      <alignment vertical="center"/>
    </xf>
    <xf numFmtId="0" fontId="10" fillId="0" borderId="9" xfId="0" applyFont="1" applyBorder="1" applyAlignment="1">
      <alignment vertical="center"/>
    </xf>
    <xf numFmtId="0" fontId="26"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7" fillId="0" borderId="1"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43" fillId="0" borderId="0" xfId="0" applyFont="1" applyAlignment="1">
      <alignment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56" fillId="0" borderId="4" xfId="0" applyFont="1" applyBorder="1" applyAlignment="1">
      <alignment vertical="center"/>
    </xf>
    <xf numFmtId="0" fontId="9" fillId="0" borderId="1" xfId="0" applyFont="1" applyBorder="1" applyAlignment="1">
      <alignment horizontal="center" vertical="center"/>
    </xf>
    <xf numFmtId="0" fontId="63" fillId="0" borderId="3" xfId="0" applyFont="1" applyBorder="1" applyAlignment="1">
      <alignmen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57150</xdr:colOff>
      <xdr:row>33</xdr:row>
      <xdr:rowOff>9525</xdr:rowOff>
    </xdr:from>
    <xdr:ext cx="1371600" cy="952500"/>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52525"/>
    <xdr:pic>
      <xdr:nvPicPr>
        <xdr:cNvPr id="3" name="image2.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38100</xdr:colOff>
      <xdr:row>33</xdr:row>
      <xdr:rowOff>38100</xdr:rowOff>
    </xdr:from>
    <xdr:ext cx="1371600" cy="952500"/>
    <xdr:pic>
      <xdr:nvPicPr>
        <xdr:cNvPr id="2" name="image1.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57275" cy="1076325"/>
    <xdr:pic>
      <xdr:nvPicPr>
        <xdr:cNvPr id="3" name="image3.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2"/>
  <sheetViews>
    <sheetView tabSelected="1" topLeftCell="A7" zoomScale="175" zoomScaleNormal="175" workbookViewId="0">
      <selection activeCell="I11" sqref="I11"/>
    </sheetView>
  </sheetViews>
  <sheetFormatPr defaultColWidth="11.19921875" defaultRowHeight="15" customHeight="1"/>
  <cols>
    <col min="1" max="1" width="2.8984375" customWidth="1"/>
    <col min="2" max="2" width="8.69921875" customWidth="1"/>
    <col min="3" max="3" width="4.69921875" customWidth="1"/>
    <col min="4" max="4" width="6.69921875" customWidth="1"/>
    <col min="5" max="5" width="11" customWidth="1"/>
    <col min="6" max="6" width="9.796875" customWidth="1"/>
    <col min="7" max="7" width="10.3984375" customWidth="1"/>
    <col min="8" max="8" width="11.09765625" customWidth="1"/>
    <col min="9" max="9" width="4.8984375" style="104" customWidth="1"/>
    <col min="10" max="10" width="2.8984375" customWidth="1"/>
    <col min="11" max="11" width="2.59765625" customWidth="1"/>
    <col min="12" max="12" width="3" customWidth="1"/>
    <col min="13" max="13" width="2.3984375" customWidth="1"/>
    <col min="14" max="15" width="3.19921875" customWidth="1"/>
    <col min="16" max="16" width="5.59765625" customWidth="1"/>
    <col min="17" max="17" width="3" customWidth="1"/>
    <col min="18" max="18" width="2.69921875" customWidth="1"/>
    <col min="19" max="19" width="2.19921875" customWidth="1"/>
    <col min="20" max="21" width="2.69921875" customWidth="1"/>
    <col min="22" max="22" width="3.5" customWidth="1"/>
    <col min="23" max="23" width="5.19921875" customWidth="1"/>
    <col min="24" max="32" width="4" customWidth="1"/>
  </cols>
  <sheetData>
    <row r="1" spans="1:26" ht="15.75" customHeight="1">
      <c r="A1" s="195"/>
      <c r="B1" s="175"/>
      <c r="C1" s="175"/>
      <c r="D1" s="196" t="s">
        <v>0</v>
      </c>
      <c r="E1" s="175"/>
      <c r="F1" s="175"/>
      <c r="G1" s="175"/>
      <c r="H1" s="197" t="s">
        <v>1</v>
      </c>
      <c r="I1" s="175"/>
      <c r="J1" s="175"/>
      <c r="K1" s="175"/>
      <c r="L1" s="175"/>
      <c r="M1" s="175"/>
      <c r="N1" s="175"/>
      <c r="O1" s="175"/>
      <c r="P1" s="175"/>
    </row>
    <row r="2" spans="1:26" ht="15.75" customHeight="1">
      <c r="A2" s="175"/>
      <c r="B2" s="175"/>
      <c r="C2" s="175"/>
      <c r="D2" s="175"/>
      <c r="E2" s="175"/>
      <c r="F2" s="175"/>
      <c r="G2" s="175"/>
      <c r="H2" s="198" t="s">
        <v>2</v>
      </c>
      <c r="I2" s="175"/>
      <c r="J2" s="175"/>
      <c r="K2" s="175"/>
      <c r="L2" s="175"/>
      <c r="M2" s="175"/>
      <c r="N2" s="175"/>
      <c r="O2" s="175"/>
      <c r="P2" s="175"/>
    </row>
    <row r="3" spans="1:26" ht="15.75" customHeight="1">
      <c r="A3" s="175"/>
      <c r="B3" s="175"/>
      <c r="C3" s="175"/>
      <c r="D3" s="175"/>
      <c r="E3" s="175"/>
      <c r="F3" s="175"/>
      <c r="G3" s="175"/>
      <c r="H3" s="198" t="s">
        <v>3</v>
      </c>
      <c r="I3" s="175"/>
      <c r="J3" s="175"/>
      <c r="K3" s="175"/>
      <c r="L3" s="175"/>
      <c r="M3" s="175"/>
      <c r="N3" s="175"/>
      <c r="O3" s="175"/>
      <c r="P3" s="175"/>
    </row>
    <row r="4" spans="1:26" ht="15.75" customHeight="1">
      <c r="A4" s="175"/>
      <c r="B4" s="175"/>
      <c r="C4" s="175"/>
      <c r="D4" s="199" t="s">
        <v>4</v>
      </c>
      <c r="E4" s="175"/>
      <c r="F4" s="175"/>
      <c r="G4" s="175"/>
      <c r="H4" s="2" t="s">
        <v>193</v>
      </c>
      <c r="I4" s="94"/>
      <c r="J4" s="3"/>
      <c r="K4" s="3"/>
      <c r="L4" s="3"/>
      <c r="M4" s="3"/>
      <c r="N4" s="3"/>
      <c r="O4" s="3"/>
      <c r="P4" s="3"/>
    </row>
    <row r="5" spans="1:26" ht="15.75" customHeight="1">
      <c r="A5" s="175"/>
      <c r="B5" s="175"/>
      <c r="C5" s="175"/>
      <c r="D5" s="175"/>
      <c r="E5" s="175"/>
      <c r="F5" s="175"/>
      <c r="G5" s="175"/>
      <c r="H5" s="2" t="s">
        <v>5</v>
      </c>
      <c r="I5" s="94"/>
      <c r="J5" s="3"/>
      <c r="K5" s="200" t="s">
        <v>194</v>
      </c>
      <c r="L5" s="175"/>
      <c r="M5" s="175"/>
      <c r="N5" s="175"/>
      <c r="O5" s="175"/>
      <c r="P5" s="3"/>
    </row>
    <row r="6" spans="1:26" ht="15.75" customHeight="1">
      <c r="A6" s="175"/>
      <c r="B6" s="175"/>
      <c r="C6" s="175"/>
      <c r="D6" s="3" t="s">
        <v>6</v>
      </c>
      <c r="E6" s="4"/>
      <c r="F6" s="4"/>
      <c r="G6" s="4"/>
      <c r="H6" s="2"/>
      <c r="I6" s="94"/>
      <c r="J6" s="4"/>
      <c r="K6" s="4"/>
      <c r="L6" s="4"/>
      <c r="M6" s="4"/>
      <c r="N6" s="4"/>
      <c r="O6" s="4"/>
      <c r="P6" s="4"/>
    </row>
    <row r="7" spans="1:26" ht="19.5" customHeight="1">
      <c r="A7" s="191" t="s">
        <v>195</v>
      </c>
      <c r="B7" s="175"/>
      <c r="C7" s="175"/>
      <c r="D7" s="175"/>
      <c r="E7" s="175"/>
      <c r="F7" s="175"/>
      <c r="G7" s="175"/>
      <c r="H7" s="175"/>
      <c r="I7" s="175"/>
      <c r="J7" s="175"/>
      <c r="K7" s="175"/>
      <c r="L7" s="175"/>
      <c r="M7" s="175"/>
      <c r="N7" s="175"/>
      <c r="O7" s="175"/>
      <c r="Q7" s="190" t="s">
        <v>7</v>
      </c>
      <c r="R7" s="189" t="s">
        <v>8</v>
      </c>
      <c r="S7" s="190" t="s">
        <v>9</v>
      </c>
      <c r="T7" s="190" t="s">
        <v>10</v>
      </c>
      <c r="U7" s="190" t="s">
        <v>11</v>
      </c>
      <c r="V7" s="190" t="s">
        <v>12</v>
      </c>
      <c r="W7" s="184" t="s">
        <v>13</v>
      </c>
    </row>
    <row r="8" spans="1:26" ht="21.75" customHeight="1">
      <c r="A8" s="187" t="s">
        <v>14</v>
      </c>
      <c r="B8" s="188" t="s">
        <v>15</v>
      </c>
      <c r="C8" s="188" t="s">
        <v>16</v>
      </c>
      <c r="D8" s="188" t="s">
        <v>17</v>
      </c>
      <c r="E8" s="188" t="s">
        <v>18</v>
      </c>
      <c r="F8" s="188" t="s">
        <v>19</v>
      </c>
      <c r="G8" s="188" t="s">
        <v>20</v>
      </c>
      <c r="H8" s="192" t="s">
        <v>21</v>
      </c>
      <c r="I8" s="95" t="s">
        <v>22</v>
      </c>
      <c r="J8" s="190" t="s">
        <v>7</v>
      </c>
      <c r="K8" s="193" t="s">
        <v>8</v>
      </c>
      <c r="L8" s="190" t="s">
        <v>9</v>
      </c>
      <c r="M8" s="190" t="s">
        <v>10</v>
      </c>
      <c r="N8" s="190" t="s">
        <v>11</v>
      </c>
      <c r="O8" s="194" t="s">
        <v>12</v>
      </c>
      <c r="P8" s="193" t="s">
        <v>13</v>
      </c>
      <c r="Q8" s="185"/>
      <c r="R8" s="185"/>
      <c r="S8" s="185"/>
      <c r="T8" s="185"/>
      <c r="U8" s="185"/>
      <c r="V8" s="185"/>
      <c r="W8" s="185"/>
    </row>
    <row r="9" spans="1:26" ht="15" customHeight="1">
      <c r="A9" s="186"/>
      <c r="B9" s="186"/>
      <c r="C9" s="186"/>
      <c r="D9" s="186"/>
      <c r="E9" s="186"/>
      <c r="F9" s="186"/>
      <c r="G9" s="186"/>
      <c r="H9" s="186"/>
      <c r="I9" s="96" t="s">
        <v>23</v>
      </c>
      <c r="J9" s="186"/>
      <c r="K9" s="186"/>
      <c r="L9" s="186"/>
      <c r="M9" s="186"/>
      <c r="N9" s="186"/>
      <c r="O9" s="186"/>
      <c r="P9" s="185"/>
      <c r="Q9" s="186"/>
      <c r="R9" s="186"/>
      <c r="S9" s="186"/>
      <c r="T9" s="186"/>
      <c r="U9" s="186"/>
      <c r="V9" s="186"/>
      <c r="W9" s="186"/>
    </row>
    <row r="10" spans="1:26" ht="21" customHeight="1">
      <c r="A10" s="5">
        <v>1</v>
      </c>
      <c r="B10" s="6">
        <v>45413</v>
      </c>
      <c r="C10" s="7" t="s">
        <v>26</v>
      </c>
      <c r="D10" s="105" t="s">
        <v>27</v>
      </c>
      <c r="E10" s="139" t="s">
        <v>28</v>
      </c>
      <c r="F10" s="139" t="s">
        <v>29</v>
      </c>
      <c r="G10" s="139" t="s">
        <v>30</v>
      </c>
      <c r="H10" s="139" t="s">
        <v>31</v>
      </c>
      <c r="I10" s="95" t="s">
        <v>23</v>
      </c>
      <c r="J10" s="9">
        <v>5</v>
      </c>
      <c r="K10" s="9">
        <v>2</v>
      </c>
      <c r="L10" s="9">
        <v>1.7</v>
      </c>
      <c r="M10" s="9">
        <v>2.2000000000000002</v>
      </c>
      <c r="N10" s="9"/>
      <c r="O10" s="9">
        <v>1</v>
      </c>
      <c r="P10" s="10">
        <f t="shared" ref="P10:P22" si="0">W10</f>
        <v>791.5</v>
      </c>
      <c r="Q10" s="9">
        <f t="shared" ref="Q10:Q30" si="1">J10*70</f>
        <v>350</v>
      </c>
      <c r="R10" s="11">
        <f t="shared" ref="R10:R14" si="2">K10*75</f>
        <v>150</v>
      </c>
      <c r="S10" s="11">
        <f t="shared" ref="S10:S14" si="3">L10*25</f>
        <v>42.5</v>
      </c>
      <c r="T10" s="11">
        <f t="shared" ref="T10:T30" si="4">M10*45</f>
        <v>99.000000000000014</v>
      </c>
      <c r="U10" s="11">
        <f t="shared" ref="U10:U12" si="5">N10*60</f>
        <v>0</v>
      </c>
      <c r="V10" s="11">
        <f t="shared" ref="V10:V12" si="6">O10*150</f>
        <v>150</v>
      </c>
      <c r="W10" s="10">
        <f t="shared" ref="W10:W14" si="7">SUM(Q10:V10)</f>
        <v>791.5</v>
      </c>
    </row>
    <row r="11" spans="1:26" ht="20.25" customHeight="1">
      <c r="A11" s="5">
        <v>2</v>
      </c>
      <c r="B11" s="6">
        <v>45414</v>
      </c>
      <c r="C11" s="7" t="s">
        <v>32</v>
      </c>
      <c r="D11" s="105" t="s">
        <v>33</v>
      </c>
      <c r="E11" s="139" t="s">
        <v>34</v>
      </c>
      <c r="F11" s="139" t="s">
        <v>35</v>
      </c>
      <c r="G11" s="139" t="s">
        <v>36</v>
      </c>
      <c r="H11" s="139" t="s">
        <v>37</v>
      </c>
      <c r="I11" s="95"/>
      <c r="J11" s="9">
        <v>5</v>
      </c>
      <c r="K11" s="11">
        <v>2</v>
      </c>
      <c r="L11" s="11">
        <v>1.5</v>
      </c>
      <c r="M11" s="11">
        <v>2.5</v>
      </c>
      <c r="N11" s="11"/>
      <c r="O11" s="11"/>
      <c r="P11" s="10">
        <f t="shared" si="0"/>
        <v>650</v>
      </c>
      <c r="Q11" s="9">
        <f t="shared" si="1"/>
        <v>350</v>
      </c>
      <c r="R11" s="11">
        <f t="shared" si="2"/>
        <v>150</v>
      </c>
      <c r="S11" s="11">
        <f t="shared" si="3"/>
        <v>37.5</v>
      </c>
      <c r="T11" s="11">
        <f t="shared" si="4"/>
        <v>112.5</v>
      </c>
      <c r="U11" s="11">
        <f t="shared" si="5"/>
        <v>0</v>
      </c>
      <c r="V11" s="11">
        <f t="shared" si="6"/>
        <v>0</v>
      </c>
      <c r="W11" s="10">
        <f t="shared" si="7"/>
        <v>650</v>
      </c>
    </row>
    <row r="12" spans="1:26" ht="21.75" customHeight="1">
      <c r="A12" s="5">
        <v>3</v>
      </c>
      <c r="B12" s="6">
        <v>45415</v>
      </c>
      <c r="C12" s="7" t="s">
        <v>39</v>
      </c>
      <c r="D12" s="105" t="s">
        <v>40</v>
      </c>
      <c r="E12" s="139" t="s">
        <v>41</v>
      </c>
      <c r="F12" s="139" t="s">
        <v>42</v>
      </c>
      <c r="G12" s="139" t="s">
        <v>43</v>
      </c>
      <c r="H12" s="139" t="s">
        <v>44</v>
      </c>
      <c r="I12" s="95" t="s">
        <v>22</v>
      </c>
      <c r="J12" s="9">
        <v>5</v>
      </c>
      <c r="K12" s="9">
        <v>2.2000000000000002</v>
      </c>
      <c r="L12" s="9">
        <v>1.5</v>
      </c>
      <c r="M12" s="9">
        <v>2.2999999999999998</v>
      </c>
      <c r="N12" s="9">
        <v>1</v>
      </c>
      <c r="O12" s="9"/>
      <c r="P12" s="10">
        <f t="shared" si="0"/>
        <v>716</v>
      </c>
      <c r="Q12" s="9">
        <f t="shared" si="1"/>
        <v>350</v>
      </c>
      <c r="R12" s="11">
        <f t="shared" si="2"/>
        <v>165</v>
      </c>
      <c r="S12" s="11">
        <f t="shared" si="3"/>
        <v>37.5</v>
      </c>
      <c r="T12" s="11">
        <f t="shared" si="4"/>
        <v>103.49999999999999</v>
      </c>
      <c r="U12" s="11">
        <f t="shared" si="5"/>
        <v>60</v>
      </c>
      <c r="V12" s="11">
        <f t="shared" si="6"/>
        <v>0</v>
      </c>
      <c r="W12" s="10">
        <f t="shared" si="7"/>
        <v>716</v>
      </c>
    </row>
    <row r="13" spans="1:26" ht="22.5" customHeight="1">
      <c r="A13" s="5">
        <v>4</v>
      </c>
      <c r="B13" s="6">
        <v>45418</v>
      </c>
      <c r="C13" s="7" t="s">
        <v>24</v>
      </c>
      <c r="D13" s="105" t="s">
        <v>40</v>
      </c>
      <c r="E13" s="105" t="s">
        <v>192</v>
      </c>
      <c r="F13" s="105" t="s">
        <v>45</v>
      </c>
      <c r="G13" s="105" t="s">
        <v>36</v>
      </c>
      <c r="H13" s="105" t="s">
        <v>46</v>
      </c>
      <c r="I13" s="95"/>
      <c r="J13" s="9">
        <v>5</v>
      </c>
      <c r="K13" s="11">
        <v>2</v>
      </c>
      <c r="L13" s="11">
        <v>1.7</v>
      </c>
      <c r="M13" s="11">
        <v>2.2999999999999998</v>
      </c>
      <c r="N13" s="12"/>
      <c r="O13" s="12"/>
      <c r="P13" s="10">
        <f t="shared" si="0"/>
        <v>706</v>
      </c>
      <c r="Q13" s="9">
        <f t="shared" si="1"/>
        <v>350</v>
      </c>
      <c r="R13" s="11">
        <f t="shared" si="2"/>
        <v>150</v>
      </c>
      <c r="S13" s="11">
        <f t="shared" si="3"/>
        <v>42.5</v>
      </c>
      <c r="T13" s="11">
        <f t="shared" si="4"/>
        <v>103.49999999999999</v>
      </c>
      <c r="U13" s="11">
        <f>N14*60</f>
        <v>60</v>
      </c>
      <c r="V13" s="11">
        <f>O14*150</f>
        <v>0</v>
      </c>
      <c r="W13" s="10">
        <f t="shared" si="7"/>
        <v>706</v>
      </c>
    </row>
    <row r="14" spans="1:26" ht="23.25" customHeight="1">
      <c r="A14" s="5">
        <v>5</v>
      </c>
      <c r="B14" s="6">
        <v>45419</v>
      </c>
      <c r="C14" s="7" t="s">
        <v>25</v>
      </c>
      <c r="D14" s="105" t="s">
        <v>27</v>
      </c>
      <c r="E14" s="105" t="s">
        <v>47</v>
      </c>
      <c r="F14" s="105" t="s">
        <v>48</v>
      </c>
      <c r="G14" s="105" t="s">
        <v>49</v>
      </c>
      <c r="H14" s="105" t="s">
        <v>50</v>
      </c>
      <c r="I14" s="95" t="s">
        <v>22</v>
      </c>
      <c r="J14" s="9">
        <v>5</v>
      </c>
      <c r="K14" s="9">
        <v>2.2999999999999998</v>
      </c>
      <c r="L14" s="9">
        <v>1.6</v>
      </c>
      <c r="M14" s="9">
        <v>2.2999999999999998</v>
      </c>
      <c r="N14" s="9">
        <v>1</v>
      </c>
      <c r="O14" s="9"/>
      <c r="P14" s="10">
        <f t="shared" si="0"/>
        <v>816</v>
      </c>
      <c r="Q14" s="9">
        <f t="shared" si="1"/>
        <v>350</v>
      </c>
      <c r="R14" s="11">
        <f t="shared" si="2"/>
        <v>172.5</v>
      </c>
      <c r="S14" s="11">
        <f t="shared" si="3"/>
        <v>40</v>
      </c>
      <c r="T14" s="11">
        <f t="shared" si="4"/>
        <v>103.49999999999999</v>
      </c>
      <c r="U14" s="11">
        <f>N20*60</f>
        <v>0</v>
      </c>
      <c r="V14" s="11">
        <f>O20*150</f>
        <v>150</v>
      </c>
      <c r="W14" s="10">
        <f t="shared" si="7"/>
        <v>816</v>
      </c>
    </row>
    <row r="15" spans="1:26" ht="20.25" customHeight="1">
      <c r="A15" s="5">
        <v>6</v>
      </c>
      <c r="B15" s="6">
        <v>45420</v>
      </c>
      <c r="C15" s="7" t="s">
        <v>26</v>
      </c>
      <c r="D15" s="140" t="s">
        <v>210</v>
      </c>
      <c r="E15" s="141" t="s">
        <v>52</v>
      </c>
      <c r="F15" s="105" t="s">
        <v>209</v>
      </c>
      <c r="G15" s="105" t="s">
        <v>54</v>
      </c>
      <c r="H15" s="105" t="s">
        <v>55</v>
      </c>
      <c r="I15" s="95" t="s">
        <v>23</v>
      </c>
      <c r="J15" s="9">
        <v>5</v>
      </c>
      <c r="K15" s="11">
        <v>2.2000000000000002</v>
      </c>
      <c r="L15" s="11">
        <v>1.5</v>
      </c>
      <c r="M15" s="11">
        <v>2.4</v>
      </c>
      <c r="N15" s="11"/>
      <c r="O15" s="11">
        <v>1</v>
      </c>
      <c r="P15" s="10">
        <f t="shared" si="0"/>
        <v>796.4</v>
      </c>
      <c r="Q15" s="9">
        <f t="shared" si="1"/>
        <v>350</v>
      </c>
      <c r="R15" s="11">
        <f>K15*72</f>
        <v>158.4</v>
      </c>
      <c r="S15" s="11">
        <f>L15*40</f>
        <v>60</v>
      </c>
      <c r="T15" s="11">
        <f t="shared" si="4"/>
        <v>108</v>
      </c>
      <c r="U15" s="11">
        <f>N15*40</f>
        <v>0</v>
      </c>
      <c r="V15" s="11">
        <f>O15*120</f>
        <v>120</v>
      </c>
      <c r="W15" s="14">
        <f>Q15+R15+S15+T15+U15+V15</f>
        <v>796.4</v>
      </c>
      <c r="X15" s="146" t="s">
        <v>217</v>
      </c>
      <c r="Y15" s="115"/>
      <c r="Z15" s="115"/>
    </row>
    <row r="16" spans="1:26" ht="18.75" customHeight="1">
      <c r="A16" s="5">
        <v>7</v>
      </c>
      <c r="B16" s="6">
        <v>45421</v>
      </c>
      <c r="C16" s="7" t="s">
        <v>32</v>
      </c>
      <c r="D16" s="105" t="s">
        <v>33</v>
      </c>
      <c r="E16" s="105" t="s">
        <v>230</v>
      </c>
      <c r="F16" s="139" t="s">
        <v>56</v>
      </c>
      <c r="G16" s="105" t="s">
        <v>36</v>
      </c>
      <c r="H16" s="105" t="s">
        <v>57</v>
      </c>
      <c r="I16" s="97" t="s">
        <v>212</v>
      </c>
      <c r="J16" s="9">
        <v>5</v>
      </c>
      <c r="K16" s="11">
        <v>2.2000000000000002</v>
      </c>
      <c r="L16" s="11">
        <v>1.7</v>
      </c>
      <c r="M16" s="11">
        <v>2.5</v>
      </c>
      <c r="N16" s="9"/>
      <c r="O16" s="9"/>
      <c r="P16" s="10">
        <f t="shared" si="0"/>
        <v>730</v>
      </c>
      <c r="Q16" s="9">
        <f t="shared" si="1"/>
        <v>350</v>
      </c>
      <c r="R16" s="11">
        <f t="shared" ref="R16:R22" si="8">K16*75</f>
        <v>165</v>
      </c>
      <c r="S16" s="11">
        <f t="shared" ref="S16:S22" si="9">L16*25</f>
        <v>42.5</v>
      </c>
      <c r="T16" s="11">
        <f t="shared" si="4"/>
        <v>112.5</v>
      </c>
      <c r="U16" s="11">
        <f t="shared" ref="U16:U18" si="10">N17*60</f>
        <v>60</v>
      </c>
      <c r="V16" s="11">
        <f t="shared" ref="V16:V18" si="11">O17*150</f>
        <v>0</v>
      </c>
      <c r="W16" s="10">
        <f t="shared" ref="W16:W21" si="12">SUM(Q16:V16)</f>
        <v>730</v>
      </c>
    </row>
    <row r="17" spans="1:32" ht="21" customHeight="1">
      <c r="A17" s="5">
        <v>8</v>
      </c>
      <c r="B17" s="6">
        <v>45422</v>
      </c>
      <c r="C17" s="7" t="s">
        <v>39</v>
      </c>
      <c r="D17" s="13" t="s">
        <v>211</v>
      </c>
      <c r="E17" s="143" t="s">
        <v>213</v>
      </c>
      <c r="F17" s="13" t="s">
        <v>214</v>
      </c>
      <c r="G17" s="13" t="s">
        <v>215</v>
      </c>
      <c r="H17" s="13" t="s">
        <v>216</v>
      </c>
      <c r="I17" s="95" t="s">
        <v>22</v>
      </c>
      <c r="J17" s="9">
        <v>5</v>
      </c>
      <c r="K17" s="11">
        <v>2.1</v>
      </c>
      <c r="L17" s="11">
        <v>1.5</v>
      </c>
      <c r="M17" s="11">
        <v>2.2999999999999998</v>
      </c>
      <c r="N17" s="11">
        <v>1</v>
      </c>
      <c r="O17" s="11"/>
      <c r="P17" s="10">
        <f t="shared" si="0"/>
        <v>648.5</v>
      </c>
      <c r="Q17" s="9">
        <f t="shared" si="1"/>
        <v>350</v>
      </c>
      <c r="R17" s="11">
        <f t="shared" si="8"/>
        <v>157.5</v>
      </c>
      <c r="S17" s="11">
        <f t="shared" si="9"/>
        <v>37.5</v>
      </c>
      <c r="T17" s="11">
        <f t="shared" si="4"/>
        <v>103.49999999999999</v>
      </c>
      <c r="U17" s="11">
        <f t="shared" si="10"/>
        <v>0</v>
      </c>
      <c r="V17" s="11">
        <f t="shared" si="11"/>
        <v>0</v>
      </c>
      <c r="W17" s="10">
        <f t="shared" si="12"/>
        <v>648.5</v>
      </c>
    </row>
    <row r="18" spans="1:32" ht="21.75" customHeight="1">
      <c r="A18" s="5">
        <v>9</v>
      </c>
      <c r="B18" s="6">
        <v>45425</v>
      </c>
      <c r="C18" s="7" t="s">
        <v>24</v>
      </c>
      <c r="D18" s="105" t="s">
        <v>40</v>
      </c>
      <c r="E18" s="105" t="s">
        <v>59</v>
      </c>
      <c r="F18" s="105" t="s">
        <v>60</v>
      </c>
      <c r="G18" s="105" t="s">
        <v>36</v>
      </c>
      <c r="H18" s="105" t="s">
        <v>61</v>
      </c>
      <c r="I18" s="95"/>
      <c r="J18" s="9">
        <v>5</v>
      </c>
      <c r="K18" s="11">
        <v>2</v>
      </c>
      <c r="L18" s="11">
        <v>1.7</v>
      </c>
      <c r="M18" s="11">
        <v>2.5</v>
      </c>
      <c r="N18" s="9"/>
      <c r="O18" s="9"/>
      <c r="P18" s="10">
        <f t="shared" si="0"/>
        <v>775</v>
      </c>
      <c r="Q18" s="9">
        <f t="shared" si="1"/>
        <v>350</v>
      </c>
      <c r="R18" s="11">
        <f t="shared" si="8"/>
        <v>150</v>
      </c>
      <c r="S18" s="11">
        <f t="shared" si="9"/>
        <v>42.5</v>
      </c>
      <c r="T18" s="11">
        <f t="shared" si="4"/>
        <v>112.5</v>
      </c>
      <c r="U18" s="11">
        <f t="shared" si="10"/>
        <v>120</v>
      </c>
      <c r="V18" s="11">
        <f t="shared" si="11"/>
        <v>0</v>
      </c>
      <c r="W18" s="10">
        <f t="shared" si="12"/>
        <v>775</v>
      </c>
    </row>
    <row r="19" spans="1:32" ht="18.75" customHeight="1">
      <c r="A19" s="5">
        <v>10</v>
      </c>
      <c r="B19" s="6">
        <v>45426</v>
      </c>
      <c r="C19" s="7" t="s">
        <v>25</v>
      </c>
      <c r="D19" s="105" t="s">
        <v>40</v>
      </c>
      <c r="E19" s="142" t="s">
        <v>208</v>
      </c>
      <c r="F19" s="13" t="s">
        <v>219</v>
      </c>
      <c r="G19" s="105" t="s">
        <v>218</v>
      </c>
      <c r="H19" s="105" t="s">
        <v>63</v>
      </c>
      <c r="I19" s="95" t="s">
        <v>22</v>
      </c>
      <c r="J19" s="9">
        <v>5</v>
      </c>
      <c r="K19" s="9">
        <v>2.1</v>
      </c>
      <c r="L19" s="9">
        <v>1.7</v>
      </c>
      <c r="M19" s="9">
        <v>2.5</v>
      </c>
      <c r="N19" s="11">
        <v>2</v>
      </c>
      <c r="O19" s="11"/>
      <c r="P19" s="10">
        <f t="shared" si="0"/>
        <v>812.5</v>
      </c>
      <c r="Q19" s="9">
        <f t="shared" si="1"/>
        <v>350</v>
      </c>
      <c r="R19" s="11">
        <f t="shared" si="8"/>
        <v>157.5</v>
      </c>
      <c r="S19" s="11">
        <f t="shared" si="9"/>
        <v>42.5</v>
      </c>
      <c r="T19" s="11">
        <f t="shared" si="4"/>
        <v>112.5</v>
      </c>
      <c r="U19" s="11">
        <f>N25*60</f>
        <v>0</v>
      </c>
      <c r="V19" s="11">
        <f>O25*150</f>
        <v>150</v>
      </c>
      <c r="W19" s="10">
        <f t="shared" si="12"/>
        <v>812.5</v>
      </c>
    </row>
    <row r="20" spans="1:32" ht="22.5" customHeight="1">
      <c r="A20" s="5">
        <v>11</v>
      </c>
      <c r="B20" s="6">
        <v>45427</v>
      </c>
      <c r="C20" s="16" t="s">
        <v>26</v>
      </c>
      <c r="D20" s="105" t="s">
        <v>64</v>
      </c>
      <c r="E20" s="79" t="s">
        <v>65</v>
      </c>
      <c r="F20" s="105" t="s">
        <v>66</v>
      </c>
      <c r="G20" s="105" t="s">
        <v>67</v>
      </c>
      <c r="H20" s="105" t="s">
        <v>68</v>
      </c>
      <c r="I20" s="98" t="s">
        <v>23</v>
      </c>
      <c r="J20" s="9">
        <v>5</v>
      </c>
      <c r="K20" s="9">
        <v>2</v>
      </c>
      <c r="L20" s="9">
        <v>1.6</v>
      </c>
      <c r="M20" s="9">
        <v>2.5</v>
      </c>
      <c r="N20" s="11"/>
      <c r="O20" s="11">
        <v>1</v>
      </c>
      <c r="P20" s="10">
        <f t="shared" si="0"/>
        <v>652.5</v>
      </c>
      <c r="Q20" s="9">
        <f t="shared" si="1"/>
        <v>350</v>
      </c>
      <c r="R20" s="11">
        <f t="shared" si="8"/>
        <v>150</v>
      </c>
      <c r="S20" s="11">
        <f t="shared" si="9"/>
        <v>40</v>
      </c>
      <c r="T20" s="11">
        <f t="shared" si="4"/>
        <v>112.5</v>
      </c>
      <c r="U20" s="11">
        <f>N16*60</f>
        <v>0</v>
      </c>
      <c r="V20" s="11">
        <f>O16*150</f>
        <v>0</v>
      </c>
      <c r="W20" s="10">
        <f t="shared" si="12"/>
        <v>652.5</v>
      </c>
      <c r="X20" s="17"/>
      <c r="Y20" s="17"/>
      <c r="Z20" s="17"/>
      <c r="AA20" s="17"/>
      <c r="AB20" s="17"/>
      <c r="AC20" s="17"/>
      <c r="AD20" s="17"/>
      <c r="AE20" s="17"/>
      <c r="AF20" s="17"/>
    </row>
    <row r="21" spans="1:32" ht="21" customHeight="1">
      <c r="A21" s="5">
        <v>12</v>
      </c>
      <c r="B21" s="6">
        <v>45428</v>
      </c>
      <c r="C21" s="7" t="s">
        <v>32</v>
      </c>
      <c r="D21" s="105" t="s">
        <v>33</v>
      </c>
      <c r="E21" s="105" t="s">
        <v>69</v>
      </c>
      <c r="F21" s="139" t="s">
        <v>70</v>
      </c>
      <c r="G21" s="105" t="s">
        <v>36</v>
      </c>
      <c r="H21" s="105" t="s">
        <v>71</v>
      </c>
      <c r="I21" s="95"/>
      <c r="J21" s="9">
        <v>5</v>
      </c>
      <c r="K21" s="9">
        <v>2.1</v>
      </c>
      <c r="L21" s="9">
        <v>1.7</v>
      </c>
      <c r="M21" s="9">
        <v>2.2999999999999998</v>
      </c>
      <c r="N21" s="11"/>
      <c r="O21" s="11"/>
      <c r="P21" s="10">
        <f t="shared" si="0"/>
        <v>713.5</v>
      </c>
      <c r="Q21" s="9">
        <f t="shared" si="1"/>
        <v>350</v>
      </c>
      <c r="R21" s="11">
        <f t="shared" si="8"/>
        <v>157.5</v>
      </c>
      <c r="S21" s="11">
        <f t="shared" si="9"/>
        <v>42.5</v>
      </c>
      <c r="T21" s="11">
        <f t="shared" si="4"/>
        <v>103.49999999999999</v>
      </c>
      <c r="U21" s="11">
        <f t="shared" ref="U21:U22" si="13">N22*60</f>
        <v>60</v>
      </c>
      <c r="V21" s="11">
        <f t="shared" ref="V21:V22" si="14">O22*150</f>
        <v>0</v>
      </c>
      <c r="W21" s="10">
        <f t="shared" si="12"/>
        <v>713.5</v>
      </c>
    </row>
    <row r="22" spans="1:32" ht="21.75" customHeight="1">
      <c r="A22" s="5">
        <v>13</v>
      </c>
      <c r="B22" s="6">
        <v>45429</v>
      </c>
      <c r="C22" s="7" t="s">
        <v>39</v>
      </c>
      <c r="D22" s="105" t="s">
        <v>27</v>
      </c>
      <c r="E22" s="105" t="s">
        <v>72</v>
      </c>
      <c r="F22" s="105" t="s">
        <v>73</v>
      </c>
      <c r="G22" s="105" t="s">
        <v>74</v>
      </c>
      <c r="H22" s="105" t="s">
        <v>75</v>
      </c>
      <c r="I22" s="95" t="s">
        <v>22</v>
      </c>
      <c r="J22" s="9">
        <v>5</v>
      </c>
      <c r="K22" s="9">
        <v>2.2000000000000002</v>
      </c>
      <c r="L22" s="9">
        <v>1.5</v>
      </c>
      <c r="M22" s="9">
        <v>2</v>
      </c>
      <c r="N22" s="9">
        <v>1</v>
      </c>
      <c r="O22" s="9"/>
      <c r="P22" s="10">
        <f t="shared" si="0"/>
        <v>642.5</v>
      </c>
      <c r="Q22" s="9">
        <f t="shared" si="1"/>
        <v>350</v>
      </c>
      <c r="R22" s="11">
        <f t="shared" si="8"/>
        <v>165</v>
      </c>
      <c r="S22" s="11">
        <f t="shared" si="9"/>
        <v>37.5</v>
      </c>
      <c r="T22" s="11">
        <f t="shared" si="4"/>
        <v>90</v>
      </c>
      <c r="U22" s="11">
        <f t="shared" si="13"/>
        <v>0</v>
      </c>
      <c r="V22" s="11">
        <f t="shared" si="14"/>
        <v>0</v>
      </c>
      <c r="W22" s="14">
        <f t="shared" ref="W22:W24" si="15">Q22+R22+S22+T22+U22+V22</f>
        <v>642.5</v>
      </c>
    </row>
    <row r="23" spans="1:32" ht="21.75" customHeight="1">
      <c r="A23" s="5">
        <v>14</v>
      </c>
      <c r="B23" s="6">
        <v>45432</v>
      </c>
      <c r="C23" s="7" t="s">
        <v>24</v>
      </c>
      <c r="D23" s="107" t="s">
        <v>40</v>
      </c>
      <c r="E23" s="107" t="s">
        <v>76</v>
      </c>
      <c r="F23" s="107" t="s">
        <v>77</v>
      </c>
      <c r="G23" s="107" t="s">
        <v>36</v>
      </c>
      <c r="H23" s="105" t="s">
        <v>78</v>
      </c>
      <c r="I23" s="95"/>
      <c r="J23" s="9">
        <v>5</v>
      </c>
      <c r="K23" s="11">
        <v>2.2000000000000002</v>
      </c>
      <c r="L23" s="11">
        <v>1.5</v>
      </c>
      <c r="M23" s="11">
        <v>2.4</v>
      </c>
      <c r="N23" s="11"/>
      <c r="O23" s="11"/>
      <c r="P23" s="18">
        <f>W23:W54</f>
        <v>676.4</v>
      </c>
      <c r="Q23" s="9">
        <f t="shared" si="1"/>
        <v>350</v>
      </c>
      <c r="R23" s="11">
        <f t="shared" ref="R23:R24" si="16">K23*72</f>
        <v>158.4</v>
      </c>
      <c r="S23" s="11">
        <f t="shared" ref="S23:S24" si="17">L23*40</f>
        <v>60</v>
      </c>
      <c r="T23" s="11">
        <f t="shared" si="4"/>
        <v>108</v>
      </c>
      <c r="U23" s="11">
        <f t="shared" ref="U23:U24" si="18">N23*40</f>
        <v>0</v>
      </c>
      <c r="V23" s="11">
        <f t="shared" ref="V23:V24" si="19">O23*120</f>
        <v>0</v>
      </c>
      <c r="W23" s="14">
        <f t="shared" si="15"/>
        <v>676.4</v>
      </c>
    </row>
    <row r="24" spans="1:32" ht="21.75" customHeight="1">
      <c r="A24" s="5">
        <v>15</v>
      </c>
      <c r="B24" s="6">
        <v>45433</v>
      </c>
      <c r="C24" s="19" t="s">
        <v>25</v>
      </c>
      <c r="D24" s="107" t="s">
        <v>40</v>
      </c>
      <c r="E24" s="107" t="s">
        <v>79</v>
      </c>
      <c r="F24" s="107" t="s">
        <v>80</v>
      </c>
      <c r="G24" s="107" t="s">
        <v>81</v>
      </c>
      <c r="H24" s="105" t="s">
        <v>82</v>
      </c>
      <c r="I24" s="95" t="s">
        <v>22</v>
      </c>
      <c r="J24" s="9">
        <v>5</v>
      </c>
      <c r="K24" s="11">
        <v>2</v>
      </c>
      <c r="L24" s="11">
        <v>1.2</v>
      </c>
      <c r="M24" s="11">
        <v>2.2000000000000002</v>
      </c>
      <c r="N24" s="11">
        <v>1</v>
      </c>
      <c r="O24" s="11"/>
      <c r="P24" s="18">
        <f>W24:W55</f>
        <v>681</v>
      </c>
      <c r="Q24" s="9">
        <f t="shared" si="1"/>
        <v>350</v>
      </c>
      <c r="R24" s="11">
        <f t="shared" si="16"/>
        <v>144</v>
      </c>
      <c r="S24" s="11">
        <f t="shared" si="17"/>
        <v>48</v>
      </c>
      <c r="T24" s="11">
        <f t="shared" si="4"/>
        <v>99.000000000000014</v>
      </c>
      <c r="U24" s="11">
        <f t="shared" si="18"/>
        <v>40</v>
      </c>
      <c r="V24" s="11">
        <f t="shared" si="19"/>
        <v>0</v>
      </c>
      <c r="W24" s="14">
        <f t="shared" si="15"/>
        <v>681</v>
      </c>
    </row>
    <row r="25" spans="1:32" ht="21.75" customHeight="1">
      <c r="A25" s="5">
        <v>16</v>
      </c>
      <c r="B25" s="6">
        <v>45434</v>
      </c>
      <c r="C25" s="7" t="s">
        <v>26</v>
      </c>
      <c r="D25" s="144" t="s">
        <v>83</v>
      </c>
      <c r="E25" s="144" t="s">
        <v>84</v>
      </c>
      <c r="F25" s="105" t="s">
        <v>85</v>
      </c>
      <c r="G25" s="105" t="s">
        <v>86</v>
      </c>
      <c r="H25" s="105" t="s">
        <v>87</v>
      </c>
      <c r="I25" s="95" t="s">
        <v>23</v>
      </c>
      <c r="J25" s="9">
        <v>5</v>
      </c>
      <c r="K25" s="11">
        <v>2</v>
      </c>
      <c r="L25" s="11">
        <v>1.5</v>
      </c>
      <c r="M25" s="11">
        <v>2</v>
      </c>
      <c r="N25" s="9"/>
      <c r="O25" s="9">
        <v>1</v>
      </c>
      <c r="P25" s="10">
        <f t="shared" ref="P25:P30" si="20">W25</f>
        <v>627.5</v>
      </c>
      <c r="Q25" s="9">
        <f t="shared" si="1"/>
        <v>350</v>
      </c>
      <c r="R25" s="11">
        <f t="shared" ref="R25:R30" si="21">K25*75</f>
        <v>150</v>
      </c>
      <c r="S25" s="11">
        <f t="shared" ref="S25:S30" si="22">L25*25</f>
        <v>37.5</v>
      </c>
      <c r="T25" s="11">
        <f t="shared" si="4"/>
        <v>90</v>
      </c>
      <c r="U25" s="11">
        <f>N21*60</f>
        <v>0</v>
      </c>
      <c r="V25" s="11">
        <f>O21*150</f>
        <v>0</v>
      </c>
      <c r="W25" s="10">
        <f t="shared" ref="W25:W30" si="23">SUM(Q25:V25)</f>
        <v>627.5</v>
      </c>
    </row>
    <row r="26" spans="1:32" ht="21.75" customHeight="1">
      <c r="A26" s="5">
        <v>17</v>
      </c>
      <c r="B26" s="6">
        <v>45435</v>
      </c>
      <c r="C26" s="7" t="s">
        <v>32</v>
      </c>
      <c r="D26" s="105" t="s">
        <v>33</v>
      </c>
      <c r="E26" s="107" t="s">
        <v>88</v>
      </c>
      <c r="F26" s="107" t="s">
        <v>89</v>
      </c>
      <c r="G26" s="105" t="s">
        <v>36</v>
      </c>
      <c r="H26" s="105" t="s">
        <v>90</v>
      </c>
      <c r="I26" s="95"/>
      <c r="J26" s="9">
        <v>5</v>
      </c>
      <c r="K26" s="9">
        <v>2.2999999999999998</v>
      </c>
      <c r="L26" s="9">
        <v>1.5</v>
      </c>
      <c r="M26" s="9">
        <v>2.5</v>
      </c>
      <c r="N26" s="9"/>
      <c r="O26" s="9"/>
      <c r="P26" s="20">
        <f t="shared" si="20"/>
        <v>672.5</v>
      </c>
      <c r="Q26" s="9">
        <f t="shared" si="1"/>
        <v>350</v>
      </c>
      <c r="R26" s="11">
        <f t="shared" si="21"/>
        <v>172.5</v>
      </c>
      <c r="S26" s="11">
        <f t="shared" si="22"/>
        <v>37.5</v>
      </c>
      <c r="T26" s="11">
        <f t="shared" si="4"/>
        <v>112.5</v>
      </c>
      <c r="U26" s="11">
        <f t="shared" ref="U26:U30" si="24">N26*60</f>
        <v>0</v>
      </c>
      <c r="V26" s="11">
        <f t="shared" ref="V26:V30" si="25">O26*150</f>
        <v>0</v>
      </c>
      <c r="W26" s="10">
        <f t="shared" si="23"/>
        <v>672.5</v>
      </c>
    </row>
    <row r="27" spans="1:32" ht="21.75" customHeight="1">
      <c r="A27" s="5">
        <v>18</v>
      </c>
      <c r="B27" s="6">
        <v>45436</v>
      </c>
      <c r="C27" s="7" t="s">
        <v>39</v>
      </c>
      <c r="D27" s="105" t="s">
        <v>27</v>
      </c>
      <c r="E27" s="107" t="s">
        <v>91</v>
      </c>
      <c r="F27" s="107" t="s">
        <v>92</v>
      </c>
      <c r="G27" s="107" t="s">
        <v>93</v>
      </c>
      <c r="H27" s="105" t="s">
        <v>94</v>
      </c>
      <c r="I27" s="95" t="s">
        <v>22</v>
      </c>
      <c r="J27" s="9">
        <v>5</v>
      </c>
      <c r="K27" s="9">
        <v>2.2000000000000002</v>
      </c>
      <c r="L27" s="9">
        <v>1.6</v>
      </c>
      <c r="M27" s="9">
        <v>2.2000000000000002</v>
      </c>
      <c r="N27" s="9">
        <v>1</v>
      </c>
      <c r="O27" s="9"/>
      <c r="P27" s="10">
        <f t="shared" si="20"/>
        <v>714</v>
      </c>
      <c r="Q27" s="9">
        <f t="shared" si="1"/>
        <v>350</v>
      </c>
      <c r="R27" s="11">
        <f t="shared" si="21"/>
        <v>165</v>
      </c>
      <c r="S27" s="11">
        <f t="shared" si="22"/>
        <v>40</v>
      </c>
      <c r="T27" s="11">
        <f t="shared" si="4"/>
        <v>99.000000000000014</v>
      </c>
      <c r="U27" s="11">
        <f t="shared" si="24"/>
        <v>60</v>
      </c>
      <c r="V27" s="11">
        <f t="shared" si="25"/>
        <v>0</v>
      </c>
      <c r="W27" s="10">
        <f t="shared" si="23"/>
        <v>714</v>
      </c>
    </row>
    <row r="28" spans="1:32" ht="21.75" customHeight="1">
      <c r="A28" s="5">
        <v>19</v>
      </c>
      <c r="B28" s="21">
        <v>45439</v>
      </c>
      <c r="C28" s="22" t="s">
        <v>95</v>
      </c>
      <c r="D28" s="107" t="s">
        <v>40</v>
      </c>
      <c r="E28" s="107" t="s">
        <v>96</v>
      </c>
      <c r="F28" s="107" t="s">
        <v>97</v>
      </c>
      <c r="G28" s="107" t="s">
        <v>36</v>
      </c>
      <c r="H28" s="107" t="s">
        <v>98</v>
      </c>
      <c r="I28" s="79"/>
      <c r="J28" s="23">
        <v>5</v>
      </c>
      <c r="K28" s="24">
        <v>2.2000000000000002</v>
      </c>
      <c r="L28" s="24">
        <v>1.7</v>
      </c>
      <c r="M28" s="24">
        <v>2</v>
      </c>
      <c r="N28" s="24"/>
      <c r="O28" s="24"/>
      <c r="P28" s="25">
        <f t="shared" si="20"/>
        <v>647.5</v>
      </c>
      <c r="Q28" s="23">
        <f t="shared" si="1"/>
        <v>350</v>
      </c>
      <c r="R28" s="24">
        <f t="shared" si="21"/>
        <v>165</v>
      </c>
      <c r="S28" s="24">
        <f t="shared" si="22"/>
        <v>42.5</v>
      </c>
      <c r="T28" s="24">
        <f t="shared" si="4"/>
        <v>90</v>
      </c>
      <c r="U28" s="24">
        <f t="shared" si="24"/>
        <v>0</v>
      </c>
      <c r="V28" s="24">
        <f t="shared" si="25"/>
        <v>0</v>
      </c>
      <c r="W28" s="25">
        <f t="shared" si="23"/>
        <v>647.5</v>
      </c>
      <c r="X28" s="4"/>
      <c r="Y28" s="4"/>
      <c r="Z28" s="4"/>
      <c r="AA28" s="4"/>
      <c r="AB28" s="4"/>
      <c r="AC28" s="4"/>
      <c r="AD28" s="4"/>
      <c r="AE28" s="4"/>
      <c r="AF28" s="4"/>
    </row>
    <row r="29" spans="1:32" ht="21.75" customHeight="1">
      <c r="A29" s="5">
        <v>20</v>
      </c>
      <c r="B29" s="21">
        <v>45440</v>
      </c>
      <c r="C29" s="19" t="s">
        <v>25</v>
      </c>
      <c r="D29" s="108" t="s">
        <v>40</v>
      </c>
      <c r="E29" s="108" t="s">
        <v>99</v>
      </c>
      <c r="F29" s="108" t="s">
        <v>100</v>
      </c>
      <c r="G29" s="108" t="s">
        <v>101</v>
      </c>
      <c r="H29" s="108" t="s">
        <v>58</v>
      </c>
      <c r="I29" s="99" t="s">
        <v>22</v>
      </c>
      <c r="J29" s="26">
        <v>5</v>
      </c>
      <c r="K29" s="23">
        <v>2</v>
      </c>
      <c r="L29" s="23">
        <v>1.3</v>
      </c>
      <c r="M29" s="23">
        <v>2.1</v>
      </c>
      <c r="N29" s="23">
        <v>1</v>
      </c>
      <c r="O29" s="23"/>
      <c r="P29" s="25">
        <f t="shared" si="20"/>
        <v>687</v>
      </c>
      <c r="Q29" s="23">
        <f t="shared" si="1"/>
        <v>350</v>
      </c>
      <c r="R29" s="24">
        <f t="shared" si="21"/>
        <v>150</v>
      </c>
      <c r="S29" s="24">
        <f t="shared" si="22"/>
        <v>32.5</v>
      </c>
      <c r="T29" s="24">
        <f t="shared" si="4"/>
        <v>94.5</v>
      </c>
      <c r="U29" s="24">
        <f t="shared" si="24"/>
        <v>60</v>
      </c>
      <c r="V29" s="24">
        <f t="shared" si="25"/>
        <v>0</v>
      </c>
      <c r="W29" s="25">
        <f t="shared" si="23"/>
        <v>687</v>
      </c>
      <c r="X29" s="4"/>
      <c r="Y29" s="4"/>
      <c r="Z29" s="4"/>
      <c r="AA29" s="4"/>
      <c r="AB29" s="4"/>
      <c r="AC29" s="4"/>
      <c r="AD29" s="4"/>
      <c r="AE29" s="4"/>
      <c r="AF29" s="4"/>
    </row>
    <row r="30" spans="1:32" ht="21.75" customHeight="1">
      <c r="A30" s="5">
        <v>21</v>
      </c>
      <c r="B30" s="21">
        <v>45441</v>
      </c>
      <c r="C30" s="7" t="s">
        <v>26</v>
      </c>
      <c r="D30" s="107" t="s">
        <v>102</v>
      </c>
      <c r="E30" s="121" t="s">
        <v>103</v>
      </c>
      <c r="F30" s="107" t="s">
        <v>104</v>
      </c>
      <c r="G30" s="107" t="s">
        <v>105</v>
      </c>
      <c r="H30" s="107" t="s">
        <v>106</v>
      </c>
      <c r="I30" s="79" t="s">
        <v>23</v>
      </c>
      <c r="J30" s="27">
        <v>5</v>
      </c>
      <c r="K30" s="28">
        <v>2</v>
      </c>
      <c r="L30" s="27">
        <v>1.8</v>
      </c>
      <c r="M30" s="27">
        <v>2</v>
      </c>
      <c r="N30" s="27"/>
      <c r="O30" s="27">
        <v>1</v>
      </c>
      <c r="P30" s="29">
        <f t="shared" si="20"/>
        <v>785</v>
      </c>
      <c r="Q30" s="23">
        <f t="shared" si="1"/>
        <v>350</v>
      </c>
      <c r="R30" s="24">
        <f t="shared" si="21"/>
        <v>150</v>
      </c>
      <c r="S30" s="24">
        <f t="shared" si="22"/>
        <v>45</v>
      </c>
      <c r="T30" s="24">
        <f t="shared" si="4"/>
        <v>90</v>
      </c>
      <c r="U30" s="24">
        <f t="shared" si="24"/>
        <v>0</v>
      </c>
      <c r="V30" s="24">
        <f t="shared" si="25"/>
        <v>150</v>
      </c>
      <c r="W30" s="25">
        <f t="shared" si="23"/>
        <v>785</v>
      </c>
      <c r="X30" s="4"/>
      <c r="Y30" s="4"/>
      <c r="Z30" s="4"/>
      <c r="AA30" s="4"/>
      <c r="AB30" s="4"/>
      <c r="AC30" s="4"/>
      <c r="AD30" s="4"/>
      <c r="AE30" s="4"/>
      <c r="AF30" s="4"/>
    </row>
    <row r="31" spans="1:32" ht="21.75" customHeight="1">
      <c r="A31" s="5">
        <v>22</v>
      </c>
      <c r="B31" s="83">
        <v>45442</v>
      </c>
      <c r="C31" s="88" t="s">
        <v>32</v>
      </c>
      <c r="D31" s="109" t="s">
        <v>33</v>
      </c>
      <c r="E31" s="145" t="s">
        <v>201</v>
      </c>
      <c r="F31" s="108" t="s">
        <v>200</v>
      </c>
      <c r="G31" s="108" t="s">
        <v>154</v>
      </c>
      <c r="H31" s="108" t="s">
        <v>57</v>
      </c>
      <c r="I31" s="100" t="s">
        <v>199</v>
      </c>
      <c r="J31" s="87">
        <v>5</v>
      </c>
      <c r="K31" s="87">
        <v>2.2000000000000002</v>
      </c>
      <c r="L31" s="87">
        <v>1.6</v>
      </c>
      <c r="M31" s="87">
        <v>2</v>
      </c>
      <c r="N31" s="87"/>
      <c r="O31" s="87"/>
      <c r="P31" s="86">
        <f>W31</f>
        <v>645</v>
      </c>
      <c r="Q31" s="26">
        <f>J31*70</f>
        <v>350</v>
      </c>
      <c r="R31" s="85">
        <f>K31*75</f>
        <v>165</v>
      </c>
      <c r="S31" s="85">
        <f>L31*25</f>
        <v>40</v>
      </c>
      <c r="T31" s="85">
        <f>M31*45</f>
        <v>90</v>
      </c>
      <c r="U31" s="85">
        <f>N31*60</f>
        <v>0</v>
      </c>
      <c r="V31" s="85">
        <f>O31*150</f>
        <v>0</v>
      </c>
      <c r="W31" s="84">
        <f>SUM(Q31:V31)</f>
        <v>645</v>
      </c>
      <c r="X31" s="4"/>
      <c r="Y31" s="4"/>
      <c r="Z31" s="4"/>
      <c r="AA31" s="4"/>
      <c r="AB31" s="4"/>
      <c r="AC31" s="4"/>
      <c r="AD31" s="4"/>
      <c r="AE31" s="4"/>
      <c r="AF31" s="4"/>
    </row>
    <row r="32" spans="1:32" ht="21.75" customHeight="1">
      <c r="A32" s="5">
        <v>23</v>
      </c>
      <c r="B32" s="83">
        <v>45443</v>
      </c>
      <c r="C32" s="82" t="s">
        <v>39</v>
      </c>
      <c r="D32" s="107" t="s">
        <v>27</v>
      </c>
      <c r="E32" s="107" t="s">
        <v>198</v>
      </c>
      <c r="F32" s="107" t="s">
        <v>162</v>
      </c>
      <c r="G32" s="107" t="s">
        <v>197</v>
      </c>
      <c r="H32" s="107" t="s">
        <v>196</v>
      </c>
      <c r="I32" s="79" t="s">
        <v>22</v>
      </c>
      <c r="J32" s="27">
        <v>5</v>
      </c>
      <c r="K32" s="27">
        <v>2</v>
      </c>
      <c r="L32" s="27">
        <v>1.5</v>
      </c>
      <c r="M32" s="27">
        <v>2.2000000000000002</v>
      </c>
      <c r="N32" s="27"/>
      <c r="O32" s="81"/>
      <c r="P32" s="29">
        <f>W32</f>
        <v>636.5</v>
      </c>
      <c r="Q32" s="23">
        <f>J32*70</f>
        <v>350</v>
      </c>
      <c r="R32" s="24">
        <f>K32*75</f>
        <v>150</v>
      </c>
      <c r="S32" s="24">
        <f>L32*25</f>
        <v>37.5</v>
      </c>
      <c r="T32" s="24">
        <f>M32*45</f>
        <v>99.000000000000014</v>
      </c>
      <c r="U32" s="24">
        <f>N32*60</f>
        <v>0</v>
      </c>
      <c r="V32" s="24">
        <v>0</v>
      </c>
      <c r="W32" s="25">
        <f>SUM(Q32:V32)</f>
        <v>636.5</v>
      </c>
      <c r="X32" s="4"/>
      <c r="Y32" s="4"/>
      <c r="Z32" s="4"/>
      <c r="AA32" s="4"/>
      <c r="AB32" s="4"/>
      <c r="AC32" s="4"/>
      <c r="AD32" s="4"/>
      <c r="AE32" s="4"/>
      <c r="AF32" s="4"/>
    </row>
    <row r="33" spans="1:32" ht="15.75" customHeight="1">
      <c r="A33" s="178" t="s">
        <v>107</v>
      </c>
      <c r="B33" s="179"/>
      <c r="C33" s="179"/>
      <c r="D33" s="179"/>
      <c r="E33" s="179"/>
      <c r="F33" s="179"/>
      <c r="G33" s="179"/>
      <c r="H33" s="180"/>
      <c r="I33" s="101"/>
      <c r="J33" s="30">
        <f t="shared" ref="J33:W33" si="26">SUM(J10:J29)/22</f>
        <v>4.5454545454545459</v>
      </c>
      <c r="K33" s="31">
        <f t="shared" si="26"/>
        <v>1.9227272727272728</v>
      </c>
      <c r="L33" s="30">
        <f t="shared" si="26"/>
        <v>1.4181818181818182</v>
      </c>
      <c r="M33" s="30">
        <f t="shared" si="26"/>
        <v>2.0909090909090913</v>
      </c>
      <c r="N33" s="31">
        <f t="shared" si="26"/>
        <v>0.40909090909090912</v>
      </c>
      <c r="O33" s="32">
        <f t="shared" si="26"/>
        <v>0.18181818181818182</v>
      </c>
      <c r="P33" s="33">
        <f t="shared" si="26"/>
        <v>643.46818181818173</v>
      </c>
      <c r="Q33" s="9">
        <f t="shared" si="26"/>
        <v>318.18181818181819</v>
      </c>
      <c r="R33" s="11">
        <f t="shared" si="26"/>
        <v>143.33181818181819</v>
      </c>
      <c r="S33" s="34">
        <f t="shared" si="26"/>
        <v>38.31818181818182</v>
      </c>
      <c r="T33" s="11">
        <f t="shared" si="26"/>
        <v>94.090909090909093</v>
      </c>
      <c r="U33" s="11">
        <f t="shared" si="26"/>
        <v>23.636363636363637</v>
      </c>
      <c r="V33" s="32">
        <f t="shared" si="26"/>
        <v>25.90909090909091</v>
      </c>
      <c r="W33" s="10">
        <f t="shared" si="26"/>
        <v>643.46818181818173</v>
      </c>
    </row>
    <row r="34" spans="1:32" ht="15.75" customHeight="1">
      <c r="A34" s="35" t="s">
        <v>108</v>
      </c>
      <c r="B34" s="36"/>
      <c r="C34" s="35"/>
      <c r="D34" s="35"/>
      <c r="E34" s="35"/>
      <c r="F34" s="35"/>
      <c r="G34" s="35"/>
      <c r="H34" s="2"/>
      <c r="I34" s="94"/>
      <c r="J34" s="1"/>
      <c r="K34" s="1"/>
      <c r="L34" s="1"/>
      <c r="M34" s="1"/>
      <c r="N34" s="1"/>
      <c r="O34" s="1"/>
      <c r="P34" s="37"/>
      <c r="AD34" s="35"/>
      <c r="AE34" s="35"/>
      <c r="AF34" s="35"/>
    </row>
    <row r="35" spans="1:32" ht="15.75" customHeight="1">
      <c r="A35" s="38" t="s">
        <v>109</v>
      </c>
      <c r="B35" s="36"/>
      <c r="C35" s="35"/>
      <c r="D35" s="35"/>
      <c r="E35" s="35"/>
      <c r="F35" s="35"/>
      <c r="G35" s="35"/>
      <c r="H35" s="2"/>
      <c r="I35" s="94"/>
      <c r="J35" s="1"/>
      <c r="K35" s="1"/>
      <c r="L35" s="1"/>
      <c r="M35" s="1"/>
      <c r="N35" s="1"/>
      <c r="O35" s="1"/>
      <c r="AD35" s="4"/>
      <c r="AE35" s="4"/>
      <c r="AF35" s="4"/>
    </row>
    <row r="36" spans="1:32" ht="18.75" customHeight="1">
      <c r="A36" s="38" t="s">
        <v>110</v>
      </c>
      <c r="B36" s="36"/>
      <c r="C36" s="35"/>
      <c r="D36" s="35"/>
      <c r="E36" s="35"/>
      <c r="F36" s="35"/>
      <c r="G36" s="35"/>
      <c r="H36" s="2"/>
      <c r="I36" s="94"/>
      <c r="J36" s="1"/>
      <c r="K36" s="1"/>
      <c r="L36" s="1"/>
      <c r="M36" s="1"/>
      <c r="N36" s="1"/>
      <c r="O36" s="1"/>
      <c r="Q36" s="39"/>
      <c r="R36" s="39"/>
      <c r="S36" s="39"/>
      <c r="T36" s="39"/>
      <c r="U36" s="39"/>
      <c r="V36" s="39"/>
      <c r="W36" s="39"/>
      <c r="X36" s="39"/>
      <c r="Y36" s="39"/>
      <c r="Z36" s="39"/>
      <c r="AA36" s="39"/>
      <c r="AB36" s="39"/>
      <c r="AC36" s="39"/>
      <c r="AD36" s="39"/>
      <c r="AE36" s="39"/>
      <c r="AF36" s="39"/>
    </row>
    <row r="37" spans="1:32" ht="33" customHeight="1">
      <c r="A37" s="181" t="s">
        <v>111</v>
      </c>
      <c r="B37" s="175"/>
      <c r="C37" s="35"/>
      <c r="D37" s="35"/>
      <c r="E37" s="35"/>
      <c r="F37" s="35"/>
      <c r="G37" s="35"/>
      <c r="H37" s="40"/>
      <c r="I37" s="94"/>
      <c r="J37" s="35"/>
      <c r="K37" s="35"/>
      <c r="L37" s="35"/>
      <c r="M37" s="35"/>
      <c r="N37" s="35"/>
      <c r="O37" s="35"/>
      <c r="P37" s="35"/>
      <c r="Q37" s="39"/>
      <c r="R37" s="39"/>
      <c r="S37" s="39"/>
      <c r="T37" s="39"/>
      <c r="U37" s="39"/>
      <c r="V37" s="39"/>
      <c r="W37" s="39"/>
      <c r="X37" s="39"/>
      <c r="Y37" s="39"/>
      <c r="Z37" s="39"/>
      <c r="AA37" s="39"/>
      <c r="AB37" s="39"/>
      <c r="AC37" s="39"/>
      <c r="AD37" s="39"/>
      <c r="AE37" s="39"/>
      <c r="AF37" s="39"/>
    </row>
    <row r="38" spans="1:32" ht="17.25" customHeight="1">
      <c r="A38" s="182" t="s">
        <v>112</v>
      </c>
      <c r="B38" s="175"/>
      <c r="C38" s="4" t="s">
        <v>113</v>
      </c>
      <c r="D38" s="4"/>
      <c r="E38" s="4"/>
      <c r="F38" s="4"/>
      <c r="G38" s="4"/>
      <c r="H38" s="2"/>
      <c r="I38" s="94"/>
      <c r="J38" s="4"/>
      <c r="K38" s="4"/>
      <c r="L38" s="4"/>
      <c r="M38" s="4"/>
      <c r="N38" s="4"/>
      <c r="O38" s="4"/>
      <c r="P38" s="4"/>
    </row>
    <row r="39" spans="1:32" ht="15.75" customHeight="1">
      <c r="A39" s="183" t="s">
        <v>114</v>
      </c>
      <c r="B39" s="175"/>
      <c r="C39" s="175"/>
      <c r="D39" s="175"/>
      <c r="E39" s="175"/>
      <c r="F39" s="175"/>
      <c r="G39" s="175"/>
      <c r="H39" s="175"/>
      <c r="I39" s="175"/>
      <c r="J39" s="175"/>
      <c r="K39" s="175"/>
      <c r="L39" s="175"/>
      <c r="M39" s="175"/>
      <c r="N39" s="175"/>
      <c r="O39" s="175"/>
      <c r="P39" s="175"/>
    </row>
    <row r="40" spans="1:32" ht="15.75" customHeight="1">
      <c r="B40" s="174" t="s">
        <v>115</v>
      </c>
      <c r="C40" s="175"/>
      <c r="D40" s="175"/>
      <c r="E40" s="175"/>
      <c r="F40" s="175"/>
      <c r="G40" s="175"/>
      <c r="H40" s="175"/>
      <c r="I40" s="175"/>
      <c r="J40" s="175"/>
      <c r="K40" s="175"/>
      <c r="L40" s="175"/>
      <c r="M40" s="175"/>
      <c r="N40" s="175"/>
      <c r="O40" s="175"/>
    </row>
    <row r="41" spans="1:32" ht="15.75" customHeight="1">
      <c r="B41" s="174" t="s">
        <v>116</v>
      </c>
      <c r="C41" s="175"/>
      <c r="D41" s="175"/>
      <c r="E41" s="175"/>
      <c r="F41" s="175"/>
      <c r="G41" s="175"/>
      <c r="H41" s="175"/>
      <c r="I41" s="175"/>
      <c r="J41" s="175"/>
      <c r="K41" s="175"/>
      <c r="L41" s="175"/>
      <c r="M41" s="175"/>
      <c r="N41" s="175"/>
      <c r="O41" s="175"/>
    </row>
    <row r="42" spans="1:32" ht="23.25" customHeight="1">
      <c r="A42" s="42" t="s">
        <v>117</v>
      </c>
      <c r="B42" s="174" t="s">
        <v>118</v>
      </c>
      <c r="C42" s="175"/>
      <c r="D42" s="175"/>
      <c r="E42" s="175"/>
      <c r="F42" s="175"/>
      <c r="G42" s="175"/>
      <c r="H42" s="175"/>
      <c r="I42" s="175"/>
      <c r="J42" s="175"/>
      <c r="K42" s="175"/>
      <c r="L42" s="175"/>
      <c r="M42" s="175"/>
      <c r="N42" s="175"/>
      <c r="O42" s="175"/>
    </row>
    <row r="43" spans="1:32" ht="23.25" customHeight="1">
      <c r="A43" s="42"/>
      <c r="B43" s="41"/>
      <c r="C43" s="41"/>
      <c r="D43" s="41"/>
      <c r="E43" s="41"/>
      <c r="F43" s="41"/>
      <c r="G43" s="41"/>
      <c r="H43" s="43"/>
      <c r="I43" s="102"/>
      <c r="J43" s="41"/>
      <c r="K43" s="41"/>
      <c r="L43" s="41"/>
      <c r="M43" s="41"/>
      <c r="N43" s="41"/>
      <c r="O43" s="41"/>
    </row>
    <row r="44" spans="1:32" ht="23.25" customHeight="1">
      <c r="A44" s="42"/>
      <c r="B44" s="41"/>
      <c r="C44" s="41"/>
      <c r="D44" s="41"/>
      <c r="E44" s="41"/>
      <c r="F44" s="41"/>
      <c r="G44" s="41"/>
      <c r="H44" s="43"/>
      <c r="I44" s="102"/>
      <c r="J44" s="41"/>
      <c r="K44" s="41"/>
      <c r="L44" s="41"/>
      <c r="M44" s="41"/>
      <c r="N44" s="41"/>
      <c r="O44" s="41"/>
    </row>
    <row r="45" spans="1:32" ht="21.75" customHeight="1">
      <c r="A45" s="42" t="s">
        <v>228</v>
      </c>
      <c r="B45" s="44"/>
      <c r="C45" s="4"/>
      <c r="D45" s="4"/>
      <c r="E45" s="4"/>
      <c r="F45" s="4"/>
      <c r="G45" s="4"/>
      <c r="H45" s="2"/>
      <c r="I45" s="94"/>
    </row>
    <row r="46" spans="1:32" ht="15.75" customHeight="1">
      <c r="A46" s="176" t="s">
        <v>229</v>
      </c>
      <c r="B46" s="175"/>
      <c r="C46" s="175"/>
      <c r="D46" s="175"/>
      <c r="E46" s="175"/>
      <c r="F46" s="175"/>
      <c r="G46" s="175"/>
      <c r="H46" s="175"/>
      <c r="I46" s="175"/>
      <c r="J46" s="175"/>
      <c r="K46" s="175"/>
      <c r="N46" s="1"/>
    </row>
    <row r="47" spans="1:32" ht="15.75" customHeight="1">
      <c r="A47" s="45" t="s">
        <v>119</v>
      </c>
      <c r="B47" s="46"/>
      <c r="H47" s="8"/>
      <c r="I47" s="94"/>
    </row>
    <row r="48" spans="1:32" ht="48" customHeight="1">
      <c r="A48" s="47" t="s">
        <v>120</v>
      </c>
      <c r="B48" s="177" t="s">
        <v>121</v>
      </c>
      <c r="C48" s="171"/>
      <c r="D48" s="172"/>
      <c r="E48" s="48" t="s">
        <v>122</v>
      </c>
      <c r="F48" s="49" t="s">
        <v>123</v>
      </c>
      <c r="G48" s="50" t="s">
        <v>124</v>
      </c>
      <c r="H48" s="177" t="s">
        <v>125</v>
      </c>
      <c r="I48" s="171"/>
      <c r="J48" s="171"/>
      <c r="K48" s="171"/>
      <c r="L48" s="172"/>
    </row>
    <row r="49" spans="1:12" ht="30" customHeight="1">
      <c r="A49" s="51" t="s">
        <v>126</v>
      </c>
      <c r="B49" s="170"/>
      <c r="C49" s="171"/>
      <c r="D49" s="172"/>
      <c r="E49" s="12"/>
      <c r="F49" s="12"/>
      <c r="G49" s="12"/>
      <c r="H49" s="170" t="s">
        <v>127</v>
      </c>
      <c r="I49" s="171"/>
      <c r="J49" s="171"/>
      <c r="K49" s="171"/>
      <c r="L49" s="172"/>
    </row>
    <row r="50" spans="1:12" ht="30" customHeight="1">
      <c r="A50" s="52" t="s">
        <v>128</v>
      </c>
      <c r="B50" s="170"/>
      <c r="C50" s="171"/>
      <c r="D50" s="172"/>
      <c r="E50" s="12"/>
      <c r="F50" s="12"/>
      <c r="G50" s="12"/>
      <c r="H50" s="170" t="s">
        <v>129</v>
      </c>
      <c r="I50" s="171"/>
      <c r="J50" s="171"/>
      <c r="K50" s="171"/>
      <c r="L50" s="172"/>
    </row>
    <row r="51" spans="1:12" ht="30" customHeight="1">
      <c r="A51" s="52" t="s">
        <v>130</v>
      </c>
      <c r="B51" s="170"/>
      <c r="C51" s="171"/>
      <c r="D51" s="172"/>
      <c r="E51" s="12"/>
      <c r="F51" s="12"/>
      <c r="G51" s="12"/>
      <c r="H51" s="170" t="s">
        <v>131</v>
      </c>
      <c r="I51" s="171"/>
      <c r="J51" s="171"/>
      <c r="K51" s="171"/>
      <c r="L51" s="172"/>
    </row>
    <row r="52" spans="1:12" ht="30" customHeight="1">
      <c r="A52" s="52" t="s">
        <v>132</v>
      </c>
      <c r="B52" s="170"/>
      <c r="C52" s="171"/>
      <c r="D52" s="172"/>
      <c r="E52" s="12"/>
      <c r="F52" s="12"/>
      <c r="G52" s="12"/>
      <c r="H52" s="170" t="s">
        <v>133</v>
      </c>
      <c r="I52" s="171"/>
      <c r="J52" s="171"/>
      <c r="K52" s="171"/>
      <c r="L52" s="172"/>
    </row>
    <row r="53" spans="1:12" ht="30" customHeight="1">
      <c r="A53" s="52" t="s">
        <v>21</v>
      </c>
      <c r="B53" s="170"/>
      <c r="C53" s="171"/>
      <c r="D53" s="172"/>
      <c r="E53" s="12"/>
      <c r="F53" s="12"/>
      <c r="G53" s="12"/>
      <c r="H53" s="170" t="s">
        <v>134</v>
      </c>
      <c r="I53" s="171"/>
      <c r="J53" s="171"/>
      <c r="K53" s="171"/>
      <c r="L53" s="172"/>
    </row>
    <row r="54" spans="1:12" ht="30" customHeight="1">
      <c r="A54" s="52" t="s">
        <v>135</v>
      </c>
      <c r="B54" s="170"/>
      <c r="C54" s="171"/>
      <c r="D54" s="172"/>
      <c r="E54" s="53"/>
      <c r="F54" s="12"/>
      <c r="G54" s="12"/>
      <c r="H54" s="173"/>
      <c r="I54" s="171"/>
      <c r="J54" s="171"/>
      <c r="K54" s="171"/>
      <c r="L54" s="172"/>
    </row>
    <row r="55" spans="1:12" ht="15.75" customHeight="1">
      <c r="A55" s="54" t="s">
        <v>136</v>
      </c>
      <c r="B55" s="46"/>
      <c r="H55" s="8"/>
      <c r="I55" s="94"/>
    </row>
    <row r="56" spans="1:12" ht="15.75" customHeight="1">
      <c r="A56" s="54" t="s">
        <v>137</v>
      </c>
      <c r="B56" s="46"/>
      <c r="H56" s="8"/>
      <c r="I56" s="94"/>
    </row>
    <row r="57" spans="1:12" ht="15.75" customHeight="1">
      <c r="A57" s="54" t="s">
        <v>138</v>
      </c>
      <c r="B57" s="46"/>
      <c r="H57" s="8"/>
      <c r="I57" s="94"/>
    </row>
    <row r="58" spans="1:12" ht="15.75" customHeight="1">
      <c r="A58" s="55" t="s">
        <v>139</v>
      </c>
      <c r="B58" s="46"/>
      <c r="H58" s="8"/>
      <c r="I58" s="94"/>
    </row>
    <row r="59" spans="1:12" ht="15.75" customHeight="1">
      <c r="B59" s="46"/>
      <c r="H59" s="8"/>
      <c r="I59" s="94"/>
    </row>
    <row r="60" spans="1:12" ht="15.75" customHeight="1">
      <c r="A60" s="39"/>
      <c r="B60" s="46"/>
      <c r="H60" s="8"/>
      <c r="I60" s="94"/>
    </row>
    <row r="61" spans="1:12" ht="15.75" customHeight="1">
      <c r="A61" s="42" t="str">
        <f>A45:I45</f>
        <v xml:space="preserve">       台南市安順國小113.5月份學校供應量反映表</v>
      </c>
      <c r="B61" s="56"/>
      <c r="C61" s="57"/>
      <c r="D61" s="57"/>
      <c r="E61" s="57"/>
      <c r="F61" s="57"/>
      <c r="G61" s="57"/>
      <c r="H61" s="58"/>
      <c r="I61" s="103"/>
      <c r="J61" s="59"/>
    </row>
    <row r="62" spans="1:12" ht="15.75" customHeight="1">
      <c r="A62" s="176" t="str">
        <f>A46</f>
        <v xml:space="preserve">                                           班級：                            調查日期：  113年 5月1日</v>
      </c>
      <c r="B62" s="175"/>
      <c r="C62" s="175"/>
      <c r="D62" s="175"/>
      <c r="E62" s="175"/>
      <c r="F62" s="175"/>
      <c r="G62" s="175"/>
      <c r="H62" s="175"/>
      <c r="I62" s="175"/>
      <c r="J62" s="175"/>
      <c r="K62" s="175"/>
    </row>
    <row r="63" spans="1:12" ht="15.75" customHeight="1">
      <c r="A63" s="45" t="s">
        <v>119</v>
      </c>
      <c r="B63" s="46"/>
      <c r="H63" s="8"/>
      <c r="I63" s="94"/>
    </row>
    <row r="64" spans="1:12" ht="36" customHeight="1">
      <c r="A64" s="47" t="s">
        <v>120</v>
      </c>
      <c r="B64" s="177" t="s">
        <v>121</v>
      </c>
      <c r="C64" s="171"/>
      <c r="D64" s="172"/>
      <c r="E64" s="48" t="s">
        <v>122</v>
      </c>
      <c r="F64" s="49" t="s">
        <v>123</v>
      </c>
      <c r="G64" s="50" t="s">
        <v>124</v>
      </c>
      <c r="H64" s="177" t="s">
        <v>125</v>
      </c>
      <c r="I64" s="171"/>
      <c r="J64" s="171"/>
      <c r="K64" s="171"/>
      <c r="L64" s="172"/>
    </row>
    <row r="65" spans="1:12" ht="30" customHeight="1">
      <c r="A65" s="51" t="s">
        <v>126</v>
      </c>
      <c r="B65" s="170"/>
      <c r="C65" s="171"/>
      <c r="D65" s="172"/>
      <c r="E65" s="12"/>
      <c r="F65" s="12"/>
      <c r="G65" s="12"/>
      <c r="H65" s="170" t="s">
        <v>140</v>
      </c>
      <c r="I65" s="171"/>
      <c r="J65" s="171"/>
      <c r="K65" s="171"/>
      <c r="L65" s="172"/>
    </row>
    <row r="66" spans="1:12" ht="30" customHeight="1">
      <c r="A66" s="52" t="s">
        <v>128</v>
      </c>
      <c r="B66" s="170"/>
      <c r="C66" s="171"/>
      <c r="D66" s="172"/>
      <c r="E66" s="12"/>
      <c r="F66" s="12"/>
      <c r="G66" s="12"/>
      <c r="H66" s="170" t="s">
        <v>141</v>
      </c>
      <c r="I66" s="171"/>
      <c r="J66" s="171"/>
      <c r="K66" s="171"/>
      <c r="L66" s="172"/>
    </row>
    <row r="67" spans="1:12" ht="30" customHeight="1">
      <c r="A67" s="52" t="s">
        <v>130</v>
      </c>
      <c r="B67" s="170"/>
      <c r="C67" s="171"/>
      <c r="D67" s="172"/>
      <c r="E67" s="12"/>
      <c r="F67" s="12"/>
      <c r="G67" s="12"/>
      <c r="H67" s="170" t="s">
        <v>142</v>
      </c>
      <c r="I67" s="171"/>
      <c r="J67" s="171"/>
      <c r="K67" s="171"/>
      <c r="L67" s="172"/>
    </row>
    <row r="68" spans="1:12" ht="30" customHeight="1">
      <c r="A68" s="52" t="s">
        <v>132</v>
      </c>
      <c r="B68" s="170"/>
      <c r="C68" s="171"/>
      <c r="D68" s="172"/>
      <c r="E68" s="12"/>
      <c r="F68" s="12"/>
      <c r="G68" s="12"/>
      <c r="H68" s="170" t="s">
        <v>143</v>
      </c>
      <c r="I68" s="171"/>
      <c r="J68" s="171"/>
      <c r="K68" s="171"/>
      <c r="L68" s="172"/>
    </row>
    <row r="69" spans="1:12" ht="27.75" customHeight="1">
      <c r="A69" s="52" t="s">
        <v>21</v>
      </c>
      <c r="B69" s="170"/>
      <c r="C69" s="171"/>
      <c r="D69" s="172"/>
      <c r="E69" s="12"/>
      <c r="F69" s="12"/>
      <c r="G69" s="12"/>
      <c r="H69" s="170" t="s">
        <v>144</v>
      </c>
      <c r="I69" s="171"/>
      <c r="J69" s="171"/>
      <c r="K69" s="171"/>
      <c r="L69" s="172"/>
    </row>
    <row r="70" spans="1:12" ht="28.5" customHeight="1">
      <c r="A70" s="52" t="s">
        <v>135</v>
      </c>
      <c r="B70" s="170"/>
      <c r="C70" s="171"/>
      <c r="D70" s="172"/>
      <c r="E70" s="53"/>
      <c r="F70" s="12"/>
      <c r="G70" s="12"/>
      <c r="H70" s="173"/>
      <c r="I70" s="171"/>
      <c r="J70" s="171"/>
      <c r="K70" s="171"/>
      <c r="L70" s="172"/>
    </row>
    <row r="71" spans="1:12" ht="23.25" customHeight="1">
      <c r="A71" s="54" t="s">
        <v>145</v>
      </c>
      <c r="B71" s="46"/>
      <c r="H71" s="8"/>
      <c r="I71" s="94"/>
    </row>
    <row r="72" spans="1:12" ht="24.75" customHeight="1">
      <c r="A72" s="54" t="s">
        <v>146</v>
      </c>
      <c r="B72" s="46"/>
      <c r="H72" s="8"/>
      <c r="I72" s="94"/>
    </row>
    <row r="73" spans="1:12" ht="27.75" customHeight="1">
      <c r="A73" s="54" t="s">
        <v>138</v>
      </c>
      <c r="B73" s="46"/>
      <c r="H73" s="8"/>
      <c r="I73" s="94"/>
    </row>
    <row r="74" spans="1:12" ht="27" customHeight="1">
      <c r="A74" s="55" t="s">
        <v>147</v>
      </c>
      <c r="B74" s="46"/>
      <c r="H74" s="8"/>
      <c r="I74" s="94"/>
    </row>
    <row r="75" spans="1:12" ht="15.75" customHeight="1">
      <c r="B75" s="46"/>
      <c r="H75" s="8"/>
      <c r="I75" s="94"/>
    </row>
    <row r="76" spans="1:12" ht="15.75" customHeight="1">
      <c r="B76" s="46"/>
      <c r="H76" s="8"/>
      <c r="I76" s="94"/>
    </row>
    <row r="77" spans="1:12" ht="15.75" customHeight="1">
      <c r="B77" s="46"/>
      <c r="H77" s="8"/>
      <c r="I77" s="94"/>
    </row>
    <row r="78" spans="1:12" ht="15.75" customHeight="1">
      <c r="B78" s="46"/>
      <c r="H78" s="8"/>
      <c r="I78" s="94"/>
    </row>
    <row r="79" spans="1:12" ht="15.75" customHeight="1">
      <c r="B79" s="46"/>
      <c r="H79" s="8"/>
      <c r="I79" s="94"/>
    </row>
    <row r="80" spans="1:12" ht="15.75" customHeight="1">
      <c r="B80" s="46"/>
      <c r="H80" s="8"/>
      <c r="I80" s="94"/>
    </row>
    <row r="81" spans="2:9" ht="15.75" customHeight="1">
      <c r="B81" s="46"/>
      <c r="H81" s="8"/>
      <c r="I81" s="94"/>
    </row>
    <row r="82" spans="2:9" ht="15.75" customHeight="1">
      <c r="B82" s="46"/>
      <c r="H82" s="8"/>
      <c r="I82" s="94"/>
    </row>
    <row r="83" spans="2:9" ht="15.75" customHeight="1">
      <c r="B83" s="46"/>
      <c r="H83" s="8"/>
      <c r="I83" s="94"/>
    </row>
    <row r="84" spans="2:9" ht="15.75" customHeight="1">
      <c r="B84" s="46"/>
      <c r="H84" s="8"/>
      <c r="I84" s="94"/>
    </row>
    <row r="85" spans="2:9" ht="15.75" customHeight="1">
      <c r="B85" s="46"/>
      <c r="H85" s="8"/>
      <c r="I85" s="94"/>
    </row>
    <row r="86" spans="2:9" ht="15.75" customHeight="1">
      <c r="B86" s="46"/>
      <c r="H86" s="8"/>
      <c r="I86" s="94"/>
    </row>
    <row r="87" spans="2:9" ht="15.75" customHeight="1">
      <c r="B87" s="46"/>
      <c r="H87" s="8"/>
      <c r="I87" s="94"/>
    </row>
    <row r="88" spans="2:9" ht="15.75" customHeight="1">
      <c r="B88" s="46"/>
      <c r="H88" s="8"/>
      <c r="I88" s="94"/>
    </row>
    <row r="89" spans="2:9" ht="15.75" customHeight="1">
      <c r="B89" s="46"/>
      <c r="H89" s="8"/>
      <c r="I89" s="94"/>
    </row>
    <row r="90" spans="2:9" ht="15.75" customHeight="1">
      <c r="B90" s="46"/>
      <c r="H90" s="8"/>
      <c r="I90" s="94"/>
    </row>
    <row r="91" spans="2:9" ht="15.75" customHeight="1">
      <c r="B91" s="46"/>
      <c r="H91" s="8"/>
      <c r="I91" s="94"/>
    </row>
    <row r="92" spans="2:9" ht="15.75" customHeight="1">
      <c r="B92" s="46"/>
      <c r="H92" s="8"/>
      <c r="I92" s="94"/>
    </row>
    <row r="93" spans="2:9" ht="15.75" customHeight="1">
      <c r="B93" s="46"/>
      <c r="H93" s="8"/>
      <c r="I93" s="94"/>
    </row>
    <row r="94" spans="2:9" ht="15.75" customHeight="1">
      <c r="B94" s="46"/>
      <c r="H94" s="8"/>
      <c r="I94" s="94"/>
    </row>
    <row r="95" spans="2:9" ht="15.75" customHeight="1">
      <c r="B95" s="46"/>
      <c r="H95" s="8"/>
      <c r="I95" s="94"/>
    </row>
    <row r="96" spans="2:9" ht="15.75" customHeight="1">
      <c r="B96" s="46"/>
      <c r="H96" s="8"/>
      <c r="I96" s="94"/>
    </row>
    <row r="97" spans="2:9" ht="15.75" customHeight="1">
      <c r="B97" s="46"/>
      <c r="H97" s="8"/>
      <c r="I97" s="94"/>
    </row>
    <row r="98" spans="2:9" ht="15.75" customHeight="1">
      <c r="B98" s="46"/>
      <c r="H98" s="8"/>
      <c r="I98" s="94"/>
    </row>
    <row r="99" spans="2:9" ht="15.75" customHeight="1">
      <c r="B99" s="46"/>
      <c r="H99" s="8"/>
      <c r="I99" s="94"/>
    </row>
    <row r="100" spans="2:9" ht="15.75" customHeight="1">
      <c r="B100" s="46"/>
      <c r="H100" s="8"/>
      <c r="I100" s="94"/>
    </row>
    <row r="101" spans="2:9" ht="15.75" customHeight="1">
      <c r="B101" s="46"/>
      <c r="H101" s="8"/>
      <c r="I101" s="94"/>
    </row>
    <row r="102" spans="2:9" ht="15.75" customHeight="1">
      <c r="B102" s="46"/>
      <c r="H102" s="8"/>
      <c r="I102" s="94"/>
    </row>
    <row r="103" spans="2:9" ht="15.75" customHeight="1">
      <c r="B103" s="46"/>
      <c r="H103" s="8"/>
      <c r="I103" s="94"/>
    </row>
    <row r="104" spans="2:9" ht="15.75" customHeight="1">
      <c r="B104" s="46"/>
      <c r="H104" s="8"/>
      <c r="I104" s="94"/>
    </row>
    <row r="105" spans="2:9" ht="15.75" customHeight="1">
      <c r="B105" s="46"/>
      <c r="H105" s="8"/>
      <c r="I105" s="94"/>
    </row>
    <row r="106" spans="2:9" ht="15.75" customHeight="1">
      <c r="B106" s="46"/>
      <c r="H106" s="8"/>
      <c r="I106" s="94"/>
    </row>
    <row r="107" spans="2:9" ht="15.75" customHeight="1">
      <c r="B107" s="46"/>
      <c r="H107" s="8"/>
      <c r="I107" s="94"/>
    </row>
    <row r="108" spans="2:9" ht="15.75" customHeight="1">
      <c r="B108" s="46"/>
      <c r="H108" s="8"/>
      <c r="I108" s="94"/>
    </row>
    <row r="109" spans="2:9" ht="15.75" customHeight="1">
      <c r="B109" s="46"/>
      <c r="H109" s="8"/>
      <c r="I109" s="94"/>
    </row>
    <row r="110" spans="2:9" ht="15.75" customHeight="1">
      <c r="B110" s="46"/>
      <c r="H110" s="8"/>
      <c r="I110" s="94"/>
    </row>
    <row r="111" spans="2:9" ht="15.75" customHeight="1">
      <c r="B111" s="46"/>
      <c r="H111" s="8"/>
      <c r="I111" s="94"/>
    </row>
    <row r="112" spans="2:9" ht="15.75" customHeight="1">
      <c r="B112" s="46"/>
      <c r="H112" s="8"/>
      <c r="I112" s="94"/>
    </row>
    <row r="113" spans="2:9" ht="15.75" customHeight="1">
      <c r="B113" s="46"/>
      <c r="H113" s="8"/>
      <c r="I113" s="94"/>
    </row>
    <row r="114" spans="2:9" ht="15.75" customHeight="1">
      <c r="B114" s="46"/>
      <c r="H114" s="8"/>
      <c r="I114" s="94"/>
    </row>
    <row r="115" spans="2:9" ht="15.75" customHeight="1">
      <c r="B115" s="46"/>
      <c r="H115" s="8"/>
      <c r="I115" s="94"/>
    </row>
    <row r="116" spans="2:9" ht="15.75" customHeight="1">
      <c r="B116" s="46"/>
      <c r="H116" s="8"/>
      <c r="I116" s="94"/>
    </row>
    <row r="117" spans="2:9" ht="15.75" customHeight="1">
      <c r="B117" s="46"/>
      <c r="H117" s="8"/>
      <c r="I117" s="94"/>
    </row>
    <row r="118" spans="2:9" ht="15.75" customHeight="1">
      <c r="B118" s="46"/>
      <c r="H118" s="8"/>
      <c r="I118" s="94"/>
    </row>
    <row r="119" spans="2:9" ht="15.75" customHeight="1">
      <c r="B119" s="46"/>
      <c r="H119" s="8"/>
      <c r="I119" s="94"/>
    </row>
    <row r="120" spans="2:9" ht="15.75" customHeight="1">
      <c r="B120" s="46"/>
      <c r="H120" s="8"/>
      <c r="I120" s="94"/>
    </row>
    <row r="121" spans="2:9" ht="15.75" customHeight="1">
      <c r="B121" s="46"/>
      <c r="H121" s="8"/>
      <c r="I121" s="94"/>
    </row>
    <row r="122" spans="2:9" ht="15.75" customHeight="1">
      <c r="B122" s="46"/>
      <c r="H122" s="8"/>
      <c r="I122" s="94"/>
    </row>
    <row r="123" spans="2:9" ht="15.75" customHeight="1">
      <c r="B123" s="46"/>
      <c r="H123" s="8"/>
      <c r="I123" s="94"/>
    </row>
    <row r="124" spans="2:9" ht="15.75" customHeight="1">
      <c r="B124" s="46"/>
      <c r="H124" s="8"/>
      <c r="I124" s="94"/>
    </row>
    <row r="125" spans="2:9" ht="15.75" customHeight="1">
      <c r="B125" s="46"/>
      <c r="H125" s="8"/>
      <c r="I125" s="94"/>
    </row>
    <row r="126" spans="2:9" ht="15.75" customHeight="1">
      <c r="B126" s="46"/>
      <c r="H126" s="8"/>
      <c r="I126" s="94"/>
    </row>
    <row r="127" spans="2:9" ht="15.75" customHeight="1">
      <c r="B127" s="46"/>
      <c r="H127" s="8"/>
      <c r="I127" s="94"/>
    </row>
    <row r="128" spans="2:9" ht="15.75" customHeight="1">
      <c r="B128" s="46"/>
      <c r="H128" s="8"/>
      <c r="I128" s="94"/>
    </row>
    <row r="129" spans="2:9" ht="15.75" customHeight="1">
      <c r="B129" s="46"/>
      <c r="H129" s="8"/>
      <c r="I129" s="94"/>
    </row>
    <row r="130" spans="2:9" ht="15.75" customHeight="1">
      <c r="B130" s="46"/>
      <c r="H130" s="8"/>
      <c r="I130" s="94"/>
    </row>
    <row r="131" spans="2:9" ht="15.75" customHeight="1">
      <c r="B131" s="46"/>
      <c r="H131" s="8"/>
      <c r="I131" s="94"/>
    </row>
    <row r="132" spans="2:9" ht="15.75" customHeight="1">
      <c r="B132" s="46"/>
      <c r="H132" s="8"/>
      <c r="I132" s="94"/>
    </row>
    <row r="133" spans="2:9" ht="15.75" customHeight="1">
      <c r="B133" s="46"/>
      <c r="H133" s="8"/>
      <c r="I133" s="94"/>
    </row>
    <row r="134" spans="2:9" ht="15.75" customHeight="1">
      <c r="B134" s="46"/>
      <c r="H134" s="8"/>
      <c r="I134" s="94"/>
    </row>
    <row r="135" spans="2:9" ht="15.75" customHeight="1">
      <c r="B135" s="46"/>
      <c r="H135" s="8"/>
      <c r="I135" s="94"/>
    </row>
    <row r="136" spans="2:9" ht="15.75" customHeight="1">
      <c r="B136" s="46"/>
      <c r="H136" s="8"/>
      <c r="I136" s="94"/>
    </row>
    <row r="137" spans="2:9" ht="15.75" customHeight="1">
      <c r="B137" s="46"/>
      <c r="H137" s="8"/>
      <c r="I137" s="94"/>
    </row>
    <row r="138" spans="2:9" ht="15.75" customHeight="1">
      <c r="B138" s="46"/>
      <c r="H138" s="8"/>
      <c r="I138" s="94"/>
    </row>
    <row r="139" spans="2:9" ht="15.75" customHeight="1">
      <c r="B139" s="46"/>
      <c r="H139" s="8"/>
      <c r="I139" s="94"/>
    </row>
    <row r="140" spans="2:9" ht="15.75" customHeight="1">
      <c r="B140" s="46"/>
      <c r="H140" s="8"/>
      <c r="I140" s="94"/>
    </row>
    <row r="141" spans="2:9" ht="15.75" customHeight="1">
      <c r="B141" s="46"/>
      <c r="H141" s="8"/>
      <c r="I141" s="94"/>
    </row>
    <row r="142" spans="2:9" ht="15.75" customHeight="1">
      <c r="B142" s="46"/>
      <c r="H142" s="8"/>
      <c r="I142" s="94"/>
    </row>
    <row r="143" spans="2:9" ht="15.75" customHeight="1">
      <c r="B143" s="46"/>
      <c r="H143" s="8"/>
      <c r="I143" s="94"/>
    </row>
    <row r="144" spans="2:9" ht="15.75" customHeight="1">
      <c r="B144" s="46"/>
      <c r="H144" s="8"/>
      <c r="I144" s="94"/>
    </row>
    <row r="145" spans="2:9" ht="15.75" customHeight="1">
      <c r="B145" s="46"/>
      <c r="H145" s="8"/>
      <c r="I145" s="94"/>
    </row>
    <row r="146" spans="2:9" ht="15.75" customHeight="1">
      <c r="B146" s="46"/>
      <c r="H146" s="8"/>
      <c r="I146" s="94"/>
    </row>
    <row r="147" spans="2:9" ht="15.75" customHeight="1">
      <c r="B147" s="46"/>
      <c r="H147" s="8"/>
      <c r="I147" s="94"/>
    </row>
    <row r="148" spans="2:9" ht="15.75" customHeight="1">
      <c r="B148" s="46"/>
      <c r="H148" s="8"/>
      <c r="I148" s="94"/>
    </row>
    <row r="149" spans="2:9" ht="15.75" customHeight="1">
      <c r="B149" s="46"/>
      <c r="H149" s="8"/>
      <c r="I149" s="94"/>
    </row>
    <row r="150" spans="2:9" ht="15.75" customHeight="1">
      <c r="B150" s="46"/>
      <c r="H150" s="8"/>
      <c r="I150" s="94"/>
    </row>
    <row r="151" spans="2:9" ht="15.75" customHeight="1">
      <c r="B151" s="46"/>
      <c r="H151" s="8"/>
      <c r="I151" s="94"/>
    </row>
    <row r="152" spans="2:9" ht="15.75" customHeight="1">
      <c r="B152" s="46"/>
      <c r="H152" s="8"/>
      <c r="I152" s="94"/>
    </row>
    <row r="153" spans="2:9" ht="15.75" customHeight="1">
      <c r="B153" s="46"/>
      <c r="H153" s="8"/>
      <c r="I153" s="94"/>
    </row>
    <row r="154" spans="2:9" ht="15.75" customHeight="1">
      <c r="B154" s="46"/>
      <c r="H154" s="8"/>
      <c r="I154" s="94"/>
    </row>
    <row r="155" spans="2:9" ht="15.75" customHeight="1">
      <c r="B155" s="46"/>
      <c r="H155" s="8"/>
      <c r="I155" s="94"/>
    </row>
    <row r="156" spans="2:9" ht="15.75" customHeight="1">
      <c r="B156" s="46"/>
      <c r="H156" s="8"/>
      <c r="I156" s="94"/>
    </row>
    <row r="157" spans="2:9" ht="15.75" customHeight="1">
      <c r="B157" s="46"/>
      <c r="H157" s="8"/>
      <c r="I157" s="94"/>
    </row>
    <row r="158" spans="2:9" ht="15.75" customHeight="1">
      <c r="B158" s="46"/>
      <c r="H158" s="8"/>
      <c r="I158" s="94"/>
    </row>
    <row r="159" spans="2:9" ht="15.75" customHeight="1">
      <c r="B159" s="46"/>
      <c r="H159" s="8"/>
      <c r="I159" s="94"/>
    </row>
    <row r="160" spans="2:9" ht="15.75" customHeight="1">
      <c r="B160" s="46"/>
      <c r="H160" s="8"/>
      <c r="I160" s="94"/>
    </row>
    <row r="161" spans="2:9" ht="15.75" customHeight="1">
      <c r="B161" s="46"/>
      <c r="H161" s="8"/>
      <c r="I161" s="94"/>
    </row>
    <row r="162" spans="2:9" ht="15.75" customHeight="1">
      <c r="B162" s="46"/>
      <c r="H162" s="8"/>
      <c r="I162" s="94"/>
    </row>
    <row r="163" spans="2:9" ht="15.75" customHeight="1">
      <c r="B163" s="46"/>
      <c r="H163" s="8"/>
      <c r="I163" s="94"/>
    </row>
    <row r="164" spans="2:9" ht="15.75" customHeight="1">
      <c r="B164" s="46"/>
      <c r="H164" s="8"/>
      <c r="I164" s="94"/>
    </row>
    <row r="165" spans="2:9" ht="15.75" customHeight="1">
      <c r="B165" s="46"/>
      <c r="H165" s="8"/>
      <c r="I165" s="94"/>
    </row>
    <row r="166" spans="2:9" ht="15.75" customHeight="1">
      <c r="B166" s="46"/>
      <c r="H166" s="8"/>
      <c r="I166" s="94"/>
    </row>
    <row r="167" spans="2:9" ht="15.75" customHeight="1">
      <c r="B167" s="46"/>
      <c r="H167" s="8"/>
      <c r="I167" s="94"/>
    </row>
    <row r="168" spans="2:9" ht="15.75" customHeight="1">
      <c r="B168" s="46"/>
      <c r="H168" s="8"/>
      <c r="I168" s="94"/>
    </row>
    <row r="169" spans="2:9" ht="15.75" customHeight="1">
      <c r="B169" s="46"/>
      <c r="H169" s="8"/>
      <c r="I169" s="94"/>
    </row>
    <row r="170" spans="2:9" ht="15.75" customHeight="1">
      <c r="B170" s="46"/>
      <c r="H170" s="8"/>
      <c r="I170" s="94"/>
    </row>
    <row r="171" spans="2:9" ht="15.75" customHeight="1">
      <c r="B171" s="46"/>
      <c r="H171" s="8"/>
      <c r="I171" s="94"/>
    </row>
    <row r="172" spans="2:9" ht="15.75" customHeight="1">
      <c r="B172" s="46"/>
      <c r="H172" s="8"/>
      <c r="I172" s="94"/>
    </row>
    <row r="173" spans="2:9" ht="15.75" customHeight="1">
      <c r="B173" s="46"/>
      <c r="H173" s="8"/>
      <c r="I173" s="94"/>
    </row>
    <row r="174" spans="2:9" ht="15.75" customHeight="1">
      <c r="B174" s="46"/>
      <c r="H174" s="8"/>
      <c r="I174" s="94"/>
    </row>
    <row r="175" spans="2:9" ht="15.75" customHeight="1">
      <c r="B175" s="46"/>
      <c r="H175" s="8"/>
      <c r="I175" s="94"/>
    </row>
    <row r="176" spans="2:9" ht="15.75" customHeight="1">
      <c r="B176" s="46"/>
      <c r="H176" s="8"/>
      <c r="I176" s="94"/>
    </row>
    <row r="177" spans="2:9" ht="15.75" customHeight="1">
      <c r="B177" s="46"/>
      <c r="H177" s="8"/>
      <c r="I177" s="94"/>
    </row>
    <row r="178" spans="2:9" ht="15.75" customHeight="1">
      <c r="B178" s="46"/>
      <c r="H178" s="8"/>
      <c r="I178" s="94"/>
    </row>
    <row r="179" spans="2:9" ht="15.75" customHeight="1">
      <c r="B179" s="46"/>
      <c r="H179" s="8"/>
      <c r="I179" s="94"/>
    </row>
    <row r="180" spans="2:9" ht="15.75" customHeight="1">
      <c r="B180" s="46"/>
      <c r="H180" s="8"/>
      <c r="I180" s="94"/>
    </row>
    <row r="181" spans="2:9" ht="15.75" customHeight="1">
      <c r="B181" s="46"/>
      <c r="H181" s="8"/>
      <c r="I181" s="94"/>
    </row>
    <row r="182" spans="2:9" ht="15.75" customHeight="1">
      <c r="B182" s="46"/>
      <c r="H182" s="8"/>
      <c r="I182" s="94"/>
    </row>
    <row r="183" spans="2:9" ht="15.75" customHeight="1">
      <c r="B183" s="46"/>
      <c r="H183" s="8"/>
      <c r="I183" s="94"/>
    </row>
    <row r="184" spans="2:9" ht="15.75" customHeight="1">
      <c r="B184" s="46"/>
      <c r="H184" s="8"/>
      <c r="I184" s="94"/>
    </row>
    <row r="185" spans="2:9" ht="15.75" customHeight="1">
      <c r="B185" s="46"/>
      <c r="H185" s="8"/>
      <c r="I185" s="94"/>
    </row>
    <row r="186" spans="2:9" ht="15.75" customHeight="1">
      <c r="B186" s="46"/>
      <c r="H186" s="8"/>
      <c r="I186" s="94"/>
    </row>
    <row r="187" spans="2:9" ht="15.75" customHeight="1">
      <c r="B187" s="46"/>
      <c r="H187" s="8"/>
      <c r="I187" s="94"/>
    </row>
    <row r="188" spans="2:9" ht="15.75" customHeight="1">
      <c r="B188" s="46"/>
      <c r="H188" s="8"/>
      <c r="I188" s="94"/>
    </row>
    <row r="189" spans="2:9" ht="15.75" customHeight="1">
      <c r="B189" s="46"/>
      <c r="H189" s="8"/>
      <c r="I189" s="94"/>
    </row>
    <row r="190" spans="2:9" ht="15.75" customHeight="1">
      <c r="B190" s="46"/>
      <c r="H190" s="8"/>
      <c r="I190" s="94"/>
    </row>
    <row r="191" spans="2:9" ht="15.75" customHeight="1">
      <c r="B191" s="46"/>
      <c r="H191" s="8"/>
      <c r="I191" s="94"/>
    </row>
    <row r="192" spans="2:9" ht="15.75" customHeight="1">
      <c r="B192" s="46"/>
      <c r="H192" s="8"/>
      <c r="I192" s="94"/>
    </row>
    <row r="193" spans="2:9" ht="15.75" customHeight="1">
      <c r="B193" s="46"/>
      <c r="H193" s="8"/>
      <c r="I193" s="94"/>
    </row>
    <row r="194" spans="2:9" ht="15.75" customHeight="1">
      <c r="B194" s="46"/>
      <c r="H194" s="8"/>
      <c r="I194" s="94"/>
    </row>
    <row r="195" spans="2:9" ht="15.75" customHeight="1">
      <c r="B195" s="46"/>
      <c r="H195" s="8"/>
      <c r="I195" s="94"/>
    </row>
    <row r="196" spans="2:9" ht="15.75" customHeight="1">
      <c r="B196" s="46"/>
      <c r="H196" s="8"/>
      <c r="I196" s="94"/>
    </row>
    <row r="197" spans="2:9" ht="15.75" customHeight="1">
      <c r="B197" s="46"/>
      <c r="H197" s="8"/>
      <c r="I197" s="94"/>
    </row>
    <row r="198" spans="2:9" ht="15.75" customHeight="1">
      <c r="B198" s="46"/>
      <c r="H198" s="8"/>
      <c r="I198" s="94"/>
    </row>
    <row r="199" spans="2:9" ht="15.75" customHeight="1">
      <c r="B199" s="46"/>
      <c r="H199" s="8"/>
      <c r="I199" s="94"/>
    </row>
    <row r="200" spans="2:9" ht="15.75" customHeight="1">
      <c r="B200" s="46"/>
      <c r="H200" s="8"/>
      <c r="I200" s="94"/>
    </row>
    <row r="201" spans="2:9" ht="15.75" customHeight="1">
      <c r="B201" s="46"/>
      <c r="H201" s="8"/>
      <c r="I201" s="94"/>
    </row>
    <row r="202" spans="2:9" ht="15.75" customHeight="1">
      <c r="B202" s="46"/>
      <c r="H202" s="8"/>
      <c r="I202" s="94"/>
    </row>
    <row r="203" spans="2:9" ht="15.75" customHeight="1">
      <c r="B203" s="46"/>
      <c r="H203" s="8"/>
      <c r="I203" s="94"/>
    </row>
    <row r="204" spans="2:9" ht="15.75" customHeight="1">
      <c r="B204" s="46"/>
      <c r="H204" s="8"/>
      <c r="I204" s="94"/>
    </row>
    <row r="205" spans="2:9" ht="15.75" customHeight="1">
      <c r="B205" s="46"/>
      <c r="H205" s="8"/>
      <c r="I205" s="94"/>
    </row>
    <row r="206" spans="2:9" ht="15.75" customHeight="1">
      <c r="B206" s="46"/>
      <c r="H206" s="8"/>
      <c r="I206" s="94"/>
    </row>
    <row r="207" spans="2:9" ht="15.75" customHeight="1">
      <c r="B207" s="46"/>
      <c r="H207" s="8"/>
      <c r="I207" s="94"/>
    </row>
    <row r="208" spans="2:9" ht="15.75" customHeight="1">
      <c r="B208" s="46"/>
      <c r="H208" s="8"/>
      <c r="I208" s="94"/>
    </row>
    <row r="209" spans="2:9" ht="15.75" customHeight="1">
      <c r="B209" s="46"/>
      <c r="H209" s="8"/>
      <c r="I209" s="94"/>
    </row>
    <row r="210" spans="2:9" ht="15.75" customHeight="1">
      <c r="B210" s="46"/>
      <c r="H210" s="8"/>
      <c r="I210" s="94"/>
    </row>
    <row r="211" spans="2:9" ht="15.75" customHeight="1">
      <c r="B211" s="46"/>
      <c r="H211" s="8"/>
      <c r="I211" s="94"/>
    </row>
    <row r="212" spans="2:9" ht="15.75" customHeight="1">
      <c r="B212" s="46"/>
      <c r="H212" s="8"/>
      <c r="I212" s="94"/>
    </row>
    <row r="213" spans="2:9" ht="15.75" customHeight="1">
      <c r="B213" s="46"/>
      <c r="H213" s="8"/>
      <c r="I213" s="94"/>
    </row>
    <row r="214" spans="2:9" ht="15.75" customHeight="1">
      <c r="B214" s="46"/>
      <c r="H214" s="8"/>
      <c r="I214" s="94"/>
    </row>
    <row r="215" spans="2:9" ht="15.75" customHeight="1">
      <c r="B215" s="46"/>
      <c r="H215" s="8"/>
      <c r="I215" s="94"/>
    </row>
    <row r="216" spans="2:9" ht="15.75" customHeight="1">
      <c r="B216" s="46"/>
      <c r="H216" s="8"/>
      <c r="I216" s="94"/>
    </row>
    <row r="217" spans="2:9" ht="15.75" customHeight="1">
      <c r="B217" s="46"/>
      <c r="H217" s="8"/>
      <c r="I217" s="94"/>
    </row>
    <row r="218" spans="2:9" ht="15.75" customHeight="1">
      <c r="B218" s="46"/>
      <c r="H218" s="8"/>
      <c r="I218" s="94"/>
    </row>
    <row r="219" spans="2:9" ht="15.75" customHeight="1">
      <c r="B219" s="46"/>
      <c r="H219" s="8"/>
      <c r="I219" s="94"/>
    </row>
    <row r="220" spans="2:9" ht="15.75" customHeight="1">
      <c r="B220" s="46"/>
      <c r="H220" s="8"/>
      <c r="I220" s="94"/>
    </row>
    <row r="221" spans="2:9" ht="15.75" customHeight="1">
      <c r="B221" s="46"/>
      <c r="H221" s="8"/>
      <c r="I221" s="94"/>
    </row>
    <row r="222" spans="2:9" ht="15.75" customHeight="1">
      <c r="B222" s="46"/>
      <c r="H222" s="8"/>
      <c r="I222" s="94"/>
    </row>
    <row r="223" spans="2:9" ht="15.75" customHeight="1">
      <c r="B223" s="46"/>
      <c r="H223" s="8"/>
      <c r="I223" s="94"/>
    </row>
    <row r="224" spans="2:9" ht="15.75" customHeight="1">
      <c r="B224" s="46"/>
      <c r="H224" s="8"/>
      <c r="I224" s="94"/>
    </row>
    <row r="225" spans="2:9" ht="15.75" customHeight="1">
      <c r="B225" s="46"/>
      <c r="H225" s="8"/>
      <c r="I225" s="94"/>
    </row>
    <row r="226" spans="2:9" ht="15.75" customHeight="1">
      <c r="B226" s="46"/>
      <c r="H226" s="8"/>
      <c r="I226" s="94"/>
    </row>
    <row r="227" spans="2:9" ht="15.75" customHeight="1">
      <c r="B227" s="46"/>
      <c r="H227" s="8"/>
      <c r="I227" s="94"/>
    </row>
    <row r="228" spans="2:9" ht="15.75" customHeight="1">
      <c r="B228" s="46"/>
      <c r="H228" s="8"/>
      <c r="I228" s="94"/>
    </row>
    <row r="229" spans="2:9" ht="15.75" customHeight="1">
      <c r="B229" s="46"/>
      <c r="H229" s="8"/>
      <c r="I229" s="94"/>
    </row>
    <row r="230" spans="2:9" ht="15.75" customHeight="1">
      <c r="B230" s="46"/>
      <c r="H230" s="8"/>
      <c r="I230" s="94"/>
    </row>
    <row r="231" spans="2:9" ht="15.75" customHeight="1">
      <c r="B231" s="46"/>
      <c r="H231" s="8"/>
      <c r="I231" s="94"/>
    </row>
    <row r="232" spans="2:9" ht="15.75" customHeight="1">
      <c r="B232" s="46"/>
      <c r="H232" s="8"/>
      <c r="I232" s="94"/>
    </row>
    <row r="233" spans="2:9" ht="15.75" customHeight="1">
      <c r="B233" s="46"/>
      <c r="H233" s="8"/>
      <c r="I233" s="94"/>
    </row>
    <row r="234" spans="2:9" ht="15.75" customHeight="1">
      <c r="B234" s="46"/>
      <c r="H234" s="8"/>
      <c r="I234" s="94"/>
    </row>
    <row r="235" spans="2:9" ht="15.75" customHeight="1">
      <c r="B235" s="46"/>
      <c r="H235" s="8"/>
      <c r="I235" s="94"/>
    </row>
    <row r="236" spans="2:9" ht="15.75" customHeight="1">
      <c r="B236" s="46"/>
      <c r="H236" s="8"/>
      <c r="I236" s="94"/>
    </row>
    <row r="237" spans="2:9" ht="15.75" customHeight="1">
      <c r="B237" s="46"/>
      <c r="H237" s="8"/>
      <c r="I237" s="94"/>
    </row>
    <row r="238" spans="2:9" ht="15.75" customHeight="1">
      <c r="B238" s="46"/>
      <c r="H238" s="8"/>
      <c r="I238" s="94"/>
    </row>
    <row r="239" spans="2:9" ht="15.75" customHeight="1">
      <c r="B239" s="46"/>
      <c r="H239" s="8"/>
      <c r="I239" s="94"/>
    </row>
    <row r="240" spans="2:9" ht="15.75" customHeight="1">
      <c r="B240" s="46"/>
      <c r="H240" s="8"/>
      <c r="I240" s="94"/>
    </row>
    <row r="241" spans="2:9" ht="15.75" customHeight="1">
      <c r="B241" s="46"/>
      <c r="H241" s="8"/>
      <c r="I241" s="94"/>
    </row>
    <row r="242" spans="2:9" ht="15.75" customHeight="1">
      <c r="B242" s="46"/>
      <c r="H242" s="8"/>
      <c r="I242" s="94"/>
    </row>
    <row r="243" spans="2:9" ht="15.75" customHeight="1">
      <c r="B243" s="46"/>
      <c r="H243" s="8"/>
      <c r="I243" s="94"/>
    </row>
    <row r="244" spans="2:9" ht="15.75" customHeight="1">
      <c r="B244" s="46"/>
      <c r="H244" s="8"/>
      <c r="I244" s="94"/>
    </row>
    <row r="245" spans="2:9" ht="15.75" customHeight="1">
      <c r="B245" s="46"/>
      <c r="H245" s="8"/>
      <c r="I245" s="94"/>
    </row>
    <row r="246" spans="2:9" ht="15.75" customHeight="1">
      <c r="B246" s="46"/>
      <c r="H246" s="8"/>
      <c r="I246" s="94"/>
    </row>
    <row r="247" spans="2:9" ht="15.75" customHeight="1">
      <c r="B247" s="46"/>
      <c r="H247" s="8"/>
      <c r="I247" s="94"/>
    </row>
    <row r="248" spans="2:9" ht="15.75" customHeight="1">
      <c r="B248" s="46"/>
      <c r="H248" s="8"/>
      <c r="I248" s="94"/>
    </row>
    <row r="249" spans="2:9" ht="15.75" customHeight="1">
      <c r="B249" s="46"/>
      <c r="H249" s="8"/>
      <c r="I249" s="94"/>
    </row>
    <row r="250" spans="2:9" ht="15.75" customHeight="1">
      <c r="B250" s="46"/>
      <c r="H250" s="8"/>
      <c r="I250" s="94"/>
    </row>
    <row r="251" spans="2:9" ht="15.75" customHeight="1">
      <c r="B251" s="46"/>
      <c r="H251" s="8"/>
      <c r="I251" s="94"/>
    </row>
    <row r="252" spans="2:9" ht="15.75" customHeight="1">
      <c r="B252" s="46"/>
      <c r="H252" s="8"/>
      <c r="I252" s="94"/>
    </row>
    <row r="253" spans="2:9" ht="15.75" customHeight="1">
      <c r="B253" s="46"/>
      <c r="H253" s="8"/>
      <c r="I253" s="94"/>
    </row>
    <row r="254" spans="2:9" ht="15.75" customHeight="1">
      <c r="B254" s="46"/>
      <c r="H254" s="8"/>
      <c r="I254" s="94"/>
    </row>
    <row r="255" spans="2:9" ht="15.75" customHeight="1">
      <c r="B255" s="46"/>
      <c r="H255" s="8"/>
      <c r="I255" s="94"/>
    </row>
    <row r="256" spans="2:9" ht="15.75" customHeight="1">
      <c r="B256" s="46"/>
      <c r="H256" s="8"/>
      <c r="I256" s="94"/>
    </row>
    <row r="257" spans="2:9" ht="15.75" customHeight="1">
      <c r="B257" s="46"/>
      <c r="H257" s="8"/>
      <c r="I257" s="94"/>
    </row>
    <row r="258" spans="2:9" ht="15.75" customHeight="1">
      <c r="B258" s="46"/>
      <c r="H258" s="8"/>
      <c r="I258" s="94"/>
    </row>
    <row r="259" spans="2:9" ht="15.75" customHeight="1">
      <c r="B259" s="46"/>
      <c r="H259" s="8"/>
      <c r="I259" s="94"/>
    </row>
    <row r="260" spans="2:9" ht="15.75" customHeight="1">
      <c r="B260" s="46"/>
      <c r="H260" s="8"/>
      <c r="I260" s="94"/>
    </row>
    <row r="261" spans="2:9" ht="15.75" customHeight="1">
      <c r="B261" s="46"/>
      <c r="H261" s="8"/>
      <c r="I261" s="94"/>
    </row>
    <row r="262" spans="2:9" ht="15.75" customHeight="1">
      <c r="B262" s="46"/>
      <c r="H262" s="8"/>
      <c r="I262" s="94"/>
    </row>
    <row r="263" spans="2:9" ht="15.75" customHeight="1">
      <c r="B263" s="46"/>
      <c r="H263" s="8"/>
      <c r="I263" s="94"/>
    </row>
    <row r="264" spans="2:9" ht="15.75" customHeight="1">
      <c r="B264" s="46"/>
      <c r="H264" s="8"/>
      <c r="I264" s="94"/>
    </row>
    <row r="265" spans="2:9" ht="15.75" customHeight="1">
      <c r="B265" s="46"/>
      <c r="H265" s="8"/>
      <c r="I265" s="94"/>
    </row>
    <row r="266" spans="2:9" ht="15.75" customHeight="1">
      <c r="B266" s="46"/>
      <c r="H266" s="8"/>
      <c r="I266" s="94"/>
    </row>
    <row r="267" spans="2:9" ht="15.75" customHeight="1">
      <c r="B267" s="46"/>
      <c r="H267" s="8"/>
      <c r="I267" s="94"/>
    </row>
    <row r="268" spans="2:9" ht="15.75" customHeight="1">
      <c r="B268" s="46"/>
      <c r="H268" s="8"/>
      <c r="I268" s="94"/>
    </row>
    <row r="269" spans="2:9" ht="15.75" customHeight="1">
      <c r="B269" s="46"/>
      <c r="H269" s="8"/>
      <c r="I269" s="94"/>
    </row>
    <row r="270" spans="2:9" ht="15.75" customHeight="1">
      <c r="B270" s="46"/>
      <c r="H270" s="8"/>
      <c r="I270" s="94"/>
    </row>
    <row r="271" spans="2:9" ht="15.75" customHeight="1">
      <c r="B271" s="46"/>
      <c r="H271" s="8"/>
      <c r="I271" s="94"/>
    </row>
    <row r="272" spans="2:9" ht="15.75" customHeight="1">
      <c r="B272" s="46"/>
      <c r="H272" s="8"/>
      <c r="I272" s="94"/>
    </row>
    <row r="273" spans="2:9" ht="15.75" customHeight="1">
      <c r="B273" s="46"/>
      <c r="H273" s="8"/>
      <c r="I273" s="94"/>
    </row>
    <row r="274" spans="2:9" ht="15.75" customHeight="1">
      <c r="B274" s="46"/>
      <c r="H274" s="8"/>
      <c r="I274" s="94"/>
    </row>
    <row r="275" spans="2:9" ht="15.75" customHeight="1">
      <c r="B275" s="46"/>
      <c r="H275" s="8"/>
      <c r="I275" s="94"/>
    </row>
    <row r="276" spans="2:9" ht="15.75" customHeight="1">
      <c r="B276" s="46"/>
      <c r="H276" s="8"/>
      <c r="I276" s="94"/>
    </row>
    <row r="277" spans="2:9" ht="15.75" customHeight="1">
      <c r="B277" s="46"/>
      <c r="H277" s="8"/>
      <c r="I277" s="94"/>
    </row>
    <row r="278" spans="2:9" ht="15.75" customHeight="1">
      <c r="B278" s="46"/>
      <c r="H278" s="8"/>
      <c r="I278" s="94"/>
    </row>
    <row r="279" spans="2:9" ht="15.75" customHeight="1">
      <c r="B279" s="46"/>
      <c r="H279" s="8"/>
      <c r="I279" s="94"/>
    </row>
    <row r="280" spans="2:9" ht="15.75" customHeight="1">
      <c r="B280" s="46"/>
      <c r="H280" s="8"/>
      <c r="I280" s="94"/>
    </row>
    <row r="281" spans="2:9" ht="15.75" customHeight="1">
      <c r="B281" s="46"/>
      <c r="H281" s="8"/>
      <c r="I281" s="94"/>
    </row>
    <row r="282" spans="2:9" ht="15.75" customHeight="1">
      <c r="B282" s="46"/>
      <c r="H282" s="8"/>
      <c r="I282" s="94"/>
    </row>
    <row r="283" spans="2:9" ht="15.75" customHeight="1">
      <c r="B283" s="46"/>
      <c r="H283" s="8"/>
      <c r="I283" s="94"/>
    </row>
    <row r="284" spans="2:9" ht="15.75" customHeight="1">
      <c r="B284" s="46"/>
      <c r="H284" s="8"/>
      <c r="I284" s="94"/>
    </row>
    <row r="285" spans="2:9" ht="15.75" customHeight="1">
      <c r="B285" s="46"/>
      <c r="H285" s="8"/>
      <c r="I285" s="94"/>
    </row>
    <row r="286" spans="2:9" ht="15.75" customHeight="1">
      <c r="B286" s="46"/>
      <c r="H286" s="8"/>
      <c r="I286" s="94"/>
    </row>
    <row r="287" spans="2:9" ht="15.75" customHeight="1">
      <c r="B287" s="46"/>
      <c r="H287" s="8"/>
      <c r="I287" s="94"/>
    </row>
    <row r="288" spans="2:9" ht="15.75" customHeight="1">
      <c r="B288" s="46"/>
      <c r="H288" s="8"/>
      <c r="I288" s="94"/>
    </row>
    <row r="289" spans="2:9" ht="15.75" customHeight="1">
      <c r="B289" s="46"/>
      <c r="H289" s="8"/>
      <c r="I289" s="94"/>
    </row>
    <row r="290" spans="2:9" ht="15.75" customHeight="1">
      <c r="B290" s="46"/>
      <c r="H290" s="8"/>
      <c r="I290" s="94"/>
    </row>
    <row r="291" spans="2:9" ht="15.75" customHeight="1">
      <c r="B291" s="46"/>
      <c r="H291" s="8"/>
      <c r="I291" s="94"/>
    </row>
    <row r="292" spans="2:9" ht="15.75" customHeight="1">
      <c r="B292" s="46"/>
      <c r="H292" s="8"/>
      <c r="I292" s="94"/>
    </row>
    <row r="293" spans="2:9" ht="15.75" customHeight="1">
      <c r="B293" s="46"/>
      <c r="H293" s="8"/>
      <c r="I293" s="94"/>
    </row>
    <row r="294" spans="2:9" ht="15.75" customHeight="1">
      <c r="B294" s="46"/>
      <c r="H294" s="8"/>
      <c r="I294" s="94"/>
    </row>
    <row r="295" spans="2:9" ht="15.75" customHeight="1">
      <c r="B295" s="46"/>
      <c r="H295" s="8"/>
      <c r="I295" s="94"/>
    </row>
    <row r="296" spans="2:9" ht="15.75" customHeight="1">
      <c r="B296" s="46"/>
      <c r="H296" s="8"/>
      <c r="I296" s="94"/>
    </row>
    <row r="297" spans="2:9" ht="15.75" customHeight="1">
      <c r="B297" s="46"/>
      <c r="H297" s="8"/>
      <c r="I297" s="94"/>
    </row>
    <row r="298" spans="2:9" ht="15.75" customHeight="1">
      <c r="B298" s="46"/>
      <c r="H298" s="8"/>
      <c r="I298" s="94"/>
    </row>
    <row r="299" spans="2:9" ht="15.75" customHeight="1">
      <c r="B299" s="46"/>
      <c r="H299" s="8"/>
      <c r="I299" s="94"/>
    </row>
    <row r="300" spans="2:9" ht="15.75" customHeight="1">
      <c r="B300" s="46"/>
      <c r="H300" s="8"/>
      <c r="I300" s="94"/>
    </row>
    <row r="301" spans="2:9" ht="15.75" customHeight="1">
      <c r="B301" s="46"/>
      <c r="H301" s="8"/>
      <c r="I301" s="94"/>
    </row>
    <row r="302" spans="2:9" ht="15.75" customHeight="1">
      <c r="B302" s="46"/>
      <c r="H302" s="8"/>
      <c r="I302" s="94"/>
    </row>
    <row r="303" spans="2:9" ht="15.75" customHeight="1">
      <c r="B303" s="46"/>
      <c r="H303" s="8"/>
      <c r="I303" s="94"/>
    </row>
    <row r="304" spans="2:9" ht="15.75" customHeight="1">
      <c r="B304" s="46"/>
      <c r="H304" s="8"/>
      <c r="I304" s="94"/>
    </row>
    <row r="305" spans="2:9" ht="15.75" customHeight="1">
      <c r="B305" s="46"/>
      <c r="H305" s="8"/>
      <c r="I305" s="94"/>
    </row>
    <row r="306" spans="2:9" ht="15.75" customHeight="1">
      <c r="B306" s="46"/>
      <c r="H306" s="8"/>
      <c r="I306" s="94"/>
    </row>
    <row r="307" spans="2:9" ht="15.75" customHeight="1">
      <c r="B307" s="46"/>
      <c r="H307" s="8"/>
      <c r="I307" s="94"/>
    </row>
    <row r="308" spans="2:9" ht="15.75" customHeight="1">
      <c r="B308" s="46"/>
      <c r="H308" s="8"/>
      <c r="I308" s="94"/>
    </row>
    <row r="309" spans="2:9" ht="15.75" customHeight="1">
      <c r="B309" s="46"/>
      <c r="H309" s="8"/>
      <c r="I309" s="94"/>
    </row>
    <row r="310" spans="2:9" ht="15.75" customHeight="1">
      <c r="B310" s="46"/>
      <c r="H310" s="8"/>
      <c r="I310" s="94"/>
    </row>
    <row r="311" spans="2:9" ht="15.75" customHeight="1">
      <c r="B311" s="46"/>
      <c r="H311" s="8"/>
      <c r="I311" s="94"/>
    </row>
    <row r="312" spans="2:9" ht="15.75" customHeight="1">
      <c r="B312" s="46"/>
      <c r="H312" s="8"/>
      <c r="I312" s="94"/>
    </row>
    <row r="313" spans="2:9" ht="15.75" customHeight="1">
      <c r="B313" s="46"/>
      <c r="H313" s="8"/>
      <c r="I313" s="94"/>
    </row>
    <row r="314" spans="2:9" ht="15.75" customHeight="1">
      <c r="B314" s="46"/>
      <c r="H314" s="8"/>
      <c r="I314" s="94"/>
    </row>
    <row r="315" spans="2:9" ht="15.75" customHeight="1">
      <c r="B315" s="46"/>
      <c r="H315" s="8"/>
      <c r="I315" s="94"/>
    </row>
    <row r="316" spans="2:9" ht="15.75" customHeight="1">
      <c r="B316" s="46"/>
      <c r="H316" s="8"/>
      <c r="I316" s="94"/>
    </row>
    <row r="317" spans="2:9" ht="15.75" customHeight="1">
      <c r="B317" s="46"/>
      <c r="H317" s="8"/>
      <c r="I317" s="94"/>
    </row>
    <row r="318" spans="2:9" ht="15.75" customHeight="1">
      <c r="B318" s="46"/>
      <c r="H318" s="8"/>
      <c r="I318" s="94"/>
    </row>
    <row r="319" spans="2:9" ht="15.75" customHeight="1">
      <c r="B319" s="46"/>
      <c r="H319" s="8"/>
      <c r="I319" s="94"/>
    </row>
    <row r="320" spans="2:9" ht="15.75" customHeight="1">
      <c r="B320" s="46"/>
      <c r="H320" s="8"/>
      <c r="I320" s="94"/>
    </row>
    <row r="321" spans="2:9" ht="15.75" customHeight="1">
      <c r="B321" s="46"/>
      <c r="H321" s="8"/>
      <c r="I321" s="94"/>
    </row>
    <row r="322" spans="2:9" ht="15.75" customHeight="1">
      <c r="B322" s="46"/>
      <c r="H322" s="8"/>
      <c r="I322" s="94"/>
    </row>
    <row r="323" spans="2:9" ht="15.75" customHeight="1">
      <c r="B323" s="46"/>
      <c r="H323" s="8"/>
      <c r="I323" s="94"/>
    </row>
    <row r="324" spans="2:9" ht="15.75" customHeight="1">
      <c r="B324" s="46"/>
      <c r="H324" s="8"/>
      <c r="I324" s="94"/>
    </row>
    <row r="325" spans="2:9" ht="15.75" customHeight="1">
      <c r="B325" s="46"/>
      <c r="H325" s="8"/>
      <c r="I325" s="94"/>
    </row>
    <row r="326" spans="2:9" ht="15.75" customHeight="1">
      <c r="B326" s="46"/>
      <c r="H326" s="8"/>
      <c r="I326" s="94"/>
    </row>
    <row r="327" spans="2:9" ht="15.75" customHeight="1">
      <c r="B327" s="46"/>
      <c r="H327" s="8"/>
      <c r="I327" s="94"/>
    </row>
    <row r="328" spans="2:9" ht="15.75" customHeight="1">
      <c r="B328" s="46"/>
      <c r="H328" s="8"/>
      <c r="I328" s="94"/>
    </row>
    <row r="329" spans="2:9" ht="15.75" customHeight="1">
      <c r="B329" s="46"/>
      <c r="H329" s="8"/>
      <c r="I329" s="94"/>
    </row>
    <row r="330" spans="2:9" ht="15.75" customHeight="1">
      <c r="B330" s="46"/>
      <c r="H330" s="8"/>
      <c r="I330" s="94"/>
    </row>
    <row r="331" spans="2:9" ht="15.75" customHeight="1">
      <c r="B331" s="46"/>
      <c r="H331" s="8"/>
      <c r="I331" s="94"/>
    </row>
    <row r="332" spans="2:9" ht="15.75" customHeight="1">
      <c r="B332" s="46"/>
      <c r="H332" s="8"/>
      <c r="I332" s="94"/>
    </row>
    <row r="333" spans="2:9" ht="15.75" customHeight="1">
      <c r="B333" s="46"/>
      <c r="H333" s="8"/>
      <c r="I333" s="94"/>
    </row>
    <row r="334" spans="2:9" ht="15.75" customHeight="1">
      <c r="B334" s="46"/>
      <c r="H334" s="8"/>
      <c r="I334" s="94"/>
    </row>
    <row r="335" spans="2:9" ht="15.75" customHeight="1">
      <c r="B335" s="46"/>
      <c r="H335" s="8"/>
      <c r="I335" s="94"/>
    </row>
    <row r="336" spans="2:9" ht="15.75" customHeight="1">
      <c r="B336" s="46"/>
      <c r="H336" s="8"/>
      <c r="I336" s="94"/>
    </row>
    <row r="337" spans="2:9" ht="15.75" customHeight="1">
      <c r="B337" s="46"/>
      <c r="H337" s="8"/>
      <c r="I337" s="94"/>
    </row>
    <row r="338" spans="2:9" ht="15.75" customHeight="1">
      <c r="B338" s="46"/>
      <c r="H338" s="8"/>
      <c r="I338" s="94"/>
    </row>
    <row r="339" spans="2:9" ht="15.75" customHeight="1">
      <c r="B339" s="46"/>
      <c r="H339" s="8"/>
      <c r="I339" s="94"/>
    </row>
    <row r="340" spans="2:9" ht="15.75" customHeight="1">
      <c r="B340" s="46"/>
      <c r="H340" s="8"/>
      <c r="I340" s="94"/>
    </row>
    <row r="341" spans="2:9" ht="15.75" customHeight="1">
      <c r="B341" s="46"/>
      <c r="H341" s="8"/>
      <c r="I341" s="94"/>
    </row>
    <row r="342" spans="2:9" ht="15.75" customHeight="1">
      <c r="B342" s="46"/>
      <c r="H342" s="8"/>
      <c r="I342" s="94"/>
    </row>
    <row r="343" spans="2:9" ht="15.75" customHeight="1">
      <c r="B343" s="46"/>
      <c r="H343" s="8"/>
      <c r="I343" s="94"/>
    </row>
    <row r="344" spans="2:9" ht="15.75" customHeight="1">
      <c r="B344" s="46"/>
      <c r="H344" s="8"/>
      <c r="I344" s="94"/>
    </row>
    <row r="345" spans="2:9" ht="15.75" customHeight="1">
      <c r="B345" s="46"/>
      <c r="H345" s="8"/>
      <c r="I345" s="94"/>
    </row>
    <row r="346" spans="2:9" ht="15.75" customHeight="1">
      <c r="B346" s="46"/>
      <c r="H346" s="8"/>
      <c r="I346" s="94"/>
    </row>
    <row r="347" spans="2:9" ht="15.75" customHeight="1">
      <c r="B347" s="46"/>
      <c r="H347" s="8"/>
      <c r="I347" s="94"/>
    </row>
    <row r="348" spans="2:9" ht="15.75" customHeight="1">
      <c r="B348" s="46"/>
      <c r="H348" s="8"/>
      <c r="I348" s="94"/>
    </row>
    <row r="349" spans="2:9" ht="15.75" customHeight="1">
      <c r="B349" s="46"/>
      <c r="H349" s="8"/>
      <c r="I349" s="94"/>
    </row>
    <row r="350" spans="2:9" ht="15.75" customHeight="1">
      <c r="B350" s="46"/>
      <c r="H350" s="8"/>
      <c r="I350" s="94"/>
    </row>
    <row r="351" spans="2:9" ht="15.75" customHeight="1">
      <c r="B351" s="46"/>
      <c r="H351" s="8"/>
      <c r="I351" s="94"/>
    </row>
    <row r="352" spans="2:9" ht="15.75" customHeight="1">
      <c r="B352" s="46"/>
      <c r="H352" s="8"/>
      <c r="I352" s="94"/>
    </row>
    <row r="353" spans="2:9" ht="15.75" customHeight="1">
      <c r="B353" s="46"/>
      <c r="H353" s="8"/>
      <c r="I353" s="94"/>
    </row>
    <row r="354" spans="2:9" ht="15.75" customHeight="1">
      <c r="B354" s="46"/>
      <c r="H354" s="8"/>
      <c r="I354" s="94"/>
    </row>
    <row r="355" spans="2:9" ht="15.75" customHeight="1">
      <c r="B355" s="46"/>
      <c r="H355" s="8"/>
      <c r="I355" s="94"/>
    </row>
    <row r="356" spans="2:9" ht="15.75" customHeight="1">
      <c r="B356" s="46"/>
      <c r="H356" s="8"/>
      <c r="I356" s="94"/>
    </row>
    <row r="357" spans="2:9" ht="15.75" customHeight="1">
      <c r="B357" s="46"/>
      <c r="H357" s="8"/>
      <c r="I357" s="94"/>
    </row>
    <row r="358" spans="2:9" ht="15.75" customHeight="1">
      <c r="B358" s="46"/>
      <c r="H358" s="8"/>
      <c r="I358" s="94"/>
    </row>
    <row r="359" spans="2:9" ht="15.75" customHeight="1">
      <c r="B359" s="46"/>
      <c r="H359" s="8"/>
      <c r="I359" s="94"/>
    </row>
    <row r="360" spans="2:9" ht="15.75" customHeight="1">
      <c r="B360" s="46"/>
      <c r="H360" s="8"/>
      <c r="I360" s="94"/>
    </row>
    <row r="361" spans="2:9" ht="15.75" customHeight="1">
      <c r="B361" s="46"/>
      <c r="H361" s="8"/>
      <c r="I361" s="94"/>
    </row>
    <row r="362" spans="2:9" ht="15.75" customHeight="1">
      <c r="B362" s="46"/>
      <c r="H362" s="8"/>
      <c r="I362" s="94"/>
    </row>
    <row r="363" spans="2:9" ht="15.75" customHeight="1">
      <c r="B363" s="46"/>
      <c r="H363" s="8"/>
      <c r="I363" s="94"/>
    </row>
    <row r="364" spans="2:9" ht="15.75" customHeight="1">
      <c r="B364" s="46"/>
      <c r="H364" s="8"/>
      <c r="I364" s="94"/>
    </row>
    <row r="365" spans="2:9" ht="15.75" customHeight="1">
      <c r="B365" s="46"/>
      <c r="H365" s="8"/>
      <c r="I365" s="94"/>
    </row>
    <row r="366" spans="2:9" ht="15.75" customHeight="1">
      <c r="B366" s="46"/>
      <c r="H366" s="8"/>
      <c r="I366" s="94"/>
    </row>
    <row r="367" spans="2:9" ht="15.75" customHeight="1">
      <c r="B367" s="46"/>
      <c r="H367" s="8"/>
      <c r="I367" s="94"/>
    </row>
    <row r="368" spans="2:9" ht="15.75" customHeight="1">
      <c r="B368" s="46"/>
      <c r="H368" s="8"/>
      <c r="I368" s="94"/>
    </row>
    <row r="369" spans="2:9" ht="15.75" customHeight="1">
      <c r="B369" s="46"/>
      <c r="H369" s="8"/>
      <c r="I369" s="94"/>
    </row>
    <row r="370" spans="2:9" ht="15.75" customHeight="1">
      <c r="B370" s="46"/>
      <c r="H370" s="8"/>
      <c r="I370" s="94"/>
    </row>
    <row r="371" spans="2:9" ht="15.75" customHeight="1">
      <c r="B371" s="46"/>
      <c r="H371" s="8"/>
      <c r="I371" s="94"/>
    </row>
    <row r="372" spans="2:9" ht="15.75" customHeight="1">
      <c r="B372" s="46"/>
      <c r="H372" s="8"/>
      <c r="I372" s="94"/>
    </row>
    <row r="373" spans="2:9" ht="15.75" customHeight="1">
      <c r="B373" s="46"/>
      <c r="H373" s="8"/>
      <c r="I373" s="94"/>
    </row>
    <row r="374" spans="2:9" ht="15.75" customHeight="1">
      <c r="B374" s="46"/>
      <c r="H374" s="8"/>
      <c r="I374" s="94"/>
    </row>
    <row r="375" spans="2:9" ht="15.75" customHeight="1">
      <c r="B375" s="46"/>
      <c r="H375" s="8"/>
      <c r="I375" s="94"/>
    </row>
    <row r="376" spans="2:9" ht="15.75" customHeight="1">
      <c r="B376" s="46"/>
      <c r="H376" s="8"/>
      <c r="I376" s="94"/>
    </row>
    <row r="377" spans="2:9" ht="15.75" customHeight="1">
      <c r="B377" s="46"/>
      <c r="H377" s="8"/>
      <c r="I377" s="94"/>
    </row>
    <row r="378" spans="2:9" ht="15.75" customHeight="1">
      <c r="B378" s="46"/>
      <c r="H378" s="8"/>
      <c r="I378" s="94"/>
    </row>
    <row r="379" spans="2:9" ht="15.75" customHeight="1">
      <c r="B379" s="46"/>
      <c r="H379" s="8"/>
      <c r="I379" s="94"/>
    </row>
    <row r="380" spans="2:9" ht="15.75" customHeight="1">
      <c r="B380" s="46"/>
      <c r="H380" s="8"/>
      <c r="I380" s="94"/>
    </row>
    <row r="381" spans="2:9" ht="15.75" customHeight="1">
      <c r="B381" s="46"/>
      <c r="H381" s="8"/>
      <c r="I381" s="94"/>
    </row>
    <row r="382" spans="2:9" ht="15.75" customHeight="1">
      <c r="B382" s="46"/>
      <c r="H382" s="8"/>
      <c r="I382" s="94"/>
    </row>
    <row r="383" spans="2:9" ht="15.75" customHeight="1">
      <c r="B383" s="46"/>
      <c r="H383" s="8"/>
      <c r="I383" s="94"/>
    </row>
    <row r="384" spans="2:9" ht="15.75" customHeight="1">
      <c r="B384" s="46"/>
      <c r="H384" s="8"/>
      <c r="I384" s="94"/>
    </row>
    <row r="385" spans="2:9" ht="15.75" customHeight="1">
      <c r="B385" s="46"/>
      <c r="H385" s="8"/>
      <c r="I385" s="94"/>
    </row>
    <row r="386" spans="2:9" ht="15.75" customHeight="1">
      <c r="B386" s="46"/>
      <c r="H386" s="8"/>
      <c r="I386" s="94"/>
    </row>
    <row r="387" spans="2:9" ht="15.75" customHeight="1">
      <c r="B387" s="46"/>
      <c r="H387" s="8"/>
      <c r="I387" s="94"/>
    </row>
    <row r="388" spans="2:9" ht="15.75" customHeight="1">
      <c r="B388" s="46"/>
      <c r="H388" s="8"/>
      <c r="I388" s="94"/>
    </row>
    <row r="389" spans="2:9" ht="15.75" customHeight="1">
      <c r="B389" s="46"/>
      <c r="H389" s="8"/>
      <c r="I389" s="94"/>
    </row>
    <row r="390" spans="2:9" ht="15.75" customHeight="1">
      <c r="B390" s="46"/>
      <c r="H390" s="8"/>
      <c r="I390" s="94"/>
    </row>
    <row r="391" spans="2:9" ht="15.75" customHeight="1">
      <c r="B391" s="46"/>
      <c r="H391" s="8"/>
      <c r="I391" s="94"/>
    </row>
    <row r="392" spans="2:9" ht="15.75" customHeight="1">
      <c r="B392" s="46"/>
      <c r="H392" s="8"/>
      <c r="I392" s="94"/>
    </row>
    <row r="393" spans="2:9" ht="15.75" customHeight="1">
      <c r="B393" s="46"/>
      <c r="H393" s="8"/>
      <c r="I393" s="94"/>
    </row>
    <row r="394" spans="2:9" ht="15.75" customHeight="1">
      <c r="B394" s="46"/>
      <c r="H394" s="8"/>
      <c r="I394" s="94"/>
    </row>
    <row r="395" spans="2:9" ht="15.75" customHeight="1">
      <c r="B395" s="46"/>
      <c r="H395" s="8"/>
      <c r="I395" s="94"/>
    </row>
    <row r="396" spans="2:9" ht="15.75" customHeight="1">
      <c r="B396" s="46"/>
      <c r="H396" s="8"/>
      <c r="I396" s="94"/>
    </row>
    <row r="397" spans="2:9" ht="15.75" customHeight="1">
      <c r="B397" s="46"/>
      <c r="H397" s="8"/>
      <c r="I397" s="94"/>
    </row>
    <row r="398" spans="2:9" ht="15.75" customHeight="1">
      <c r="B398" s="46"/>
      <c r="H398" s="8"/>
      <c r="I398" s="94"/>
    </row>
    <row r="399" spans="2:9" ht="15.75" customHeight="1">
      <c r="B399" s="46"/>
      <c r="H399" s="8"/>
      <c r="I399" s="94"/>
    </row>
    <row r="400" spans="2:9" ht="15.75" customHeight="1">
      <c r="B400" s="46"/>
      <c r="H400" s="8"/>
      <c r="I400" s="94"/>
    </row>
    <row r="401" spans="2:9" ht="15.75" customHeight="1">
      <c r="B401" s="46"/>
      <c r="H401" s="8"/>
      <c r="I401" s="94"/>
    </row>
    <row r="402" spans="2:9" ht="15.75" customHeight="1">
      <c r="B402" s="46"/>
      <c r="H402" s="8"/>
      <c r="I402" s="94"/>
    </row>
    <row r="403" spans="2:9" ht="15.75" customHeight="1">
      <c r="B403" s="46"/>
      <c r="H403" s="8"/>
      <c r="I403" s="94"/>
    </row>
    <row r="404" spans="2:9" ht="15.75" customHeight="1">
      <c r="B404" s="46"/>
      <c r="H404" s="8"/>
      <c r="I404" s="94"/>
    </row>
    <row r="405" spans="2:9" ht="15.75" customHeight="1">
      <c r="B405" s="46"/>
      <c r="H405" s="8"/>
      <c r="I405" s="94"/>
    </row>
    <row r="406" spans="2:9" ht="15.75" customHeight="1">
      <c r="B406" s="46"/>
      <c r="H406" s="8"/>
      <c r="I406" s="94"/>
    </row>
    <row r="407" spans="2:9" ht="15.75" customHeight="1">
      <c r="B407" s="46"/>
      <c r="H407" s="8"/>
      <c r="I407" s="94"/>
    </row>
    <row r="408" spans="2:9" ht="15.75" customHeight="1">
      <c r="B408" s="46"/>
      <c r="H408" s="8"/>
      <c r="I408" s="94"/>
    </row>
    <row r="409" spans="2:9" ht="15.75" customHeight="1">
      <c r="B409" s="46"/>
      <c r="H409" s="8"/>
      <c r="I409" s="94"/>
    </row>
    <row r="410" spans="2:9" ht="15.75" customHeight="1">
      <c r="B410" s="46"/>
      <c r="H410" s="8"/>
      <c r="I410" s="94"/>
    </row>
    <row r="411" spans="2:9" ht="15.75" customHeight="1">
      <c r="B411" s="46"/>
      <c r="H411" s="8"/>
      <c r="I411" s="94"/>
    </row>
    <row r="412" spans="2:9" ht="15.75" customHeight="1">
      <c r="B412" s="46"/>
      <c r="H412" s="8"/>
      <c r="I412" s="94"/>
    </row>
    <row r="413" spans="2:9" ht="15.75" customHeight="1">
      <c r="B413" s="46"/>
      <c r="H413" s="8"/>
      <c r="I413" s="94"/>
    </row>
    <row r="414" spans="2:9" ht="15.75" customHeight="1">
      <c r="B414" s="46"/>
      <c r="H414" s="8"/>
      <c r="I414" s="94"/>
    </row>
    <row r="415" spans="2:9" ht="15.75" customHeight="1">
      <c r="B415" s="46"/>
      <c r="H415" s="8"/>
      <c r="I415" s="94"/>
    </row>
    <row r="416" spans="2:9" ht="15.75" customHeight="1">
      <c r="B416" s="46"/>
      <c r="H416" s="8"/>
      <c r="I416" s="94"/>
    </row>
    <row r="417" spans="2:9" ht="15.75" customHeight="1">
      <c r="B417" s="46"/>
      <c r="H417" s="8"/>
      <c r="I417" s="94"/>
    </row>
    <row r="418" spans="2:9" ht="15.75" customHeight="1">
      <c r="B418" s="46"/>
      <c r="H418" s="8"/>
      <c r="I418" s="94"/>
    </row>
    <row r="419" spans="2:9" ht="15.75" customHeight="1">
      <c r="B419" s="46"/>
      <c r="H419" s="8"/>
      <c r="I419" s="94"/>
    </row>
    <row r="420" spans="2:9" ht="15.75" customHeight="1">
      <c r="B420" s="46"/>
      <c r="H420" s="8"/>
      <c r="I420" s="94"/>
    </row>
    <row r="421" spans="2:9" ht="15.75" customHeight="1">
      <c r="B421" s="46"/>
      <c r="H421" s="8"/>
      <c r="I421" s="94"/>
    </row>
    <row r="422" spans="2:9" ht="15.75" customHeight="1">
      <c r="B422" s="46"/>
      <c r="H422" s="8"/>
      <c r="I422" s="94"/>
    </row>
    <row r="423" spans="2:9" ht="15.75" customHeight="1">
      <c r="B423" s="46"/>
      <c r="H423" s="8"/>
      <c r="I423" s="94"/>
    </row>
    <row r="424" spans="2:9" ht="15.75" customHeight="1">
      <c r="B424" s="46"/>
      <c r="H424" s="8"/>
      <c r="I424" s="94"/>
    </row>
    <row r="425" spans="2:9" ht="15.75" customHeight="1">
      <c r="B425" s="46"/>
      <c r="H425" s="8"/>
      <c r="I425" s="94"/>
    </row>
    <row r="426" spans="2:9" ht="15.75" customHeight="1">
      <c r="B426" s="46"/>
      <c r="H426" s="8"/>
      <c r="I426" s="94"/>
    </row>
    <row r="427" spans="2:9" ht="15.75" customHeight="1">
      <c r="B427" s="46"/>
      <c r="H427" s="8"/>
      <c r="I427" s="94"/>
    </row>
    <row r="428" spans="2:9" ht="15.75" customHeight="1">
      <c r="B428" s="46"/>
      <c r="H428" s="8"/>
      <c r="I428" s="94"/>
    </row>
    <row r="429" spans="2:9" ht="15.75" customHeight="1">
      <c r="B429" s="46"/>
      <c r="H429" s="8"/>
      <c r="I429" s="94"/>
    </row>
    <row r="430" spans="2:9" ht="15.75" customHeight="1">
      <c r="B430" s="46"/>
      <c r="H430" s="8"/>
      <c r="I430" s="94"/>
    </row>
    <row r="431" spans="2:9" ht="15.75" customHeight="1">
      <c r="B431" s="46"/>
      <c r="H431" s="8"/>
      <c r="I431" s="94"/>
    </row>
    <row r="432" spans="2:9" ht="15.75" customHeight="1">
      <c r="B432" s="46"/>
      <c r="H432" s="8"/>
      <c r="I432" s="94"/>
    </row>
    <row r="433" spans="2:9" ht="15.75" customHeight="1">
      <c r="B433" s="46"/>
      <c r="H433" s="8"/>
      <c r="I433" s="94"/>
    </row>
    <row r="434" spans="2:9" ht="15.75" customHeight="1">
      <c r="B434" s="46"/>
      <c r="H434" s="8"/>
      <c r="I434" s="94"/>
    </row>
    <row r="435" spans="2:9" ht="15.75" customHeight="1">
      <c r="B435" s="46"/>
      <c r="H435" s="8"/>
      <c r="I435" s="94"/>
    </row>
    <row r="436" spans="2:9" ht="15.75" customHeight="1">
      <c r="B436" s="46"/>
      <c r="H436" s="8"/>
      <c r="I436" s="94"/>
    </row>
    <row r="437" spans="2:9" ht="15.75" customHeight="1">
      <c r="B437" s="46"/>
      <c r="H437" s="8"/>
      <c r="I437" s="94"/>
    </row>
    <row r="438" spans="2:9" ht="15.75" customHeight="1">
      <c r="B438" s="46"/>
      <c r="H438" s="8"/>
      <c r="I438" s="94"/>
    </row>
    <row r="439" spans="2:9" ht="15.75" customHeight="1">
      <c r="B439" s="46"/>
      <c r="H439" s="8"/>
      <c r="I439" s="94"/>
    </row>
    <row r="440" spans="2:9" ht="15.75" customHeight="1">
      <c r="B440" s="46"/>
      <c r="H440" s="8"/>
      <c r="I440" s="94"/>
    </row>
    <row r="441" spans="2:9" ht="15.75" customHeight="1">
      <c r="B441" s="46"/>
      <c r="H441" s="8"/>
      <c r="I441" s="94"/>
    </row>
    <row r="442" spans="2:9" ht="15.75" customHeight="1">
      <c r="B442" s="46"/>
      <c r="H442" s="8"/>
      <c r="I442" s="94"/>
    </row>
    <row r="443" spans="2:9" ht="15.75" customHeight="1">
      <c r="B443" s="46"/>
      <c r="H443" s="8"/>
      <c r="I443" s="94"/>
    </row>
    <row r="444" spans="2:9" ht="15.75" customHeight="1">
      <c r="B444" s="46"/>
      <c r="H444" s="8"/>
      <c r="I444" s="94"/>
    </row>
    <row r="445" spans="2:9" ht="15.75" customHeight="1">
      <c r="B445" s="46"/>
      <c r="H445" s="8"/>
      <c r="I445" s="94"/>
    </row>
    <row r="446" spans="2:9" ht="15.75" customHeight="1">
      <c r="B446" s="46"/>
      <c r="H446" s="8"/>
      <c r="I446" s="94"/>
    </row>
    <row r="447" spans="2:9" ht="15.75" customHeight="1">
      <c r="B447" s="46"/>
      <c r="H447" s="8"/>
      <c r="I447" s="94"/>
    </row>
    <row r="448" spans="2:9" ht="15.75" customHeight="1">
      <c r="B448" s="46"/>
      <c r="H448" s="8"/>
      <c r="I448" s="94"/>
    </row>
    <row r="449" spans="2:9" ht="15.75" customHeight="1">
      <c r="B449" s="46"/>
      <c r="H449" s="8"/>
      <c r="I449" s="94"/>
    </row>
    <row r="450" spans="2:9" ht="15.75" customHeight="1">
      <c r="B450" s="46"/>
      <c r="H450" s="8"/>
      <c r="I450" s="94"/>
    </row>
    <row r="451" spans="2:9" ht="15.75" customHeight="1">
      <c r="B451" s="46"/>
      <c r="H451" s="8"/>
      <c r="I451" s="94"/>
    </row>
    <row r="452" spans="2:9" ht="15.75" customHeight="1">
      <c r="B452" s="46"/>
      <c r="H452" s="8"/>
      <c r="I452" s="94"/>
    </row>
    <row r="453" spans="2:9" ht="15.75" customHeight="1">
      <c r="B453" s="46"/>
      <c r="H453" s="8"/>
      <c r="I453" s="94"/>
    </row>
    <row r="454" spans="2:9" ht="15.75" customHeight="1">
      <c r="B454" s="46"/>
      <c r="H454" s="8"/>
      <c r="I454" s="94"/>
    </row>
    <row r="455" spans="2:9" ht="15.75" customHeight="1">
      <c r="B455" s="46"/>
      <c r="H455" s="8"/>
      <c r="I455" s="94"/>
    </row>
    <row r="456" spans="2:9" ht="15.75" customHeight="1">
      <c r="B456" s="46"/>
      <c r="H456" s="8"/>
      <c r="I456" s="94"/>
    </row>
    <row r="457" spans="2:9" ht="15.75" customHeight="1">
      <c r="B457" s="46"/>
      <c r="H457" s="8"/>
      <c r="I457" s="94"/>
    </row>
    <row r="458" spans="2:9" ht="15.75" customHeight="1">
      <c r="B458" s="46"/>
      <c r="H458" s="8"/>
      <c r="I458" s="94"/>
    </row>
    <row r="459" spans="2:9" ht="15.75" customHeight="1">
      <c r="B459" s="46"/>
      <c r="H459" s="8"/>
      <c r="I459" s="94"/>
    </row>
    <row r="460" spans="2:9" ht="15.75" customHeight="1">
      <c r="B460" s="46"/>
      <c r="H460" s="8"/>
      <c r="I460" s="94"/>
    </row>
    <row r="461" spans="2:9" ht="15.75" customHeight="1">
      <c r="B461" s="46"/>
      <c r="H461" s="8"/>
      <c r="I461" s="94"/>
    </row>
    <row r="462" spans="2:9" ht="15.75" customHeight="1">
      <c r="B462" s="46"/>
      <c r="H462" s="8"/>
      <c r="I462" s="94"/>
    </row>
    <row r="463" spans="2:9" ht="15.75" customHeight="1">
      <c r="B463" s="46"/>
      <c r="H463" s="8"/>
      <c r="I463" s="94"/>
    </row>
    <row r="464" spans="2:9" ht="15.75" customHeight="1">
      <c r="B464" s="46"/>
      <c r="H464" s="8"/>
      <c r="I464" s="94"/>
    </row>
    <row r="465" spans="2:9" ht="15.75" customHeight="1">
      <c r="B465" s="46"/>
      <c r="H465" s="8"/>
      <c r="I465" s="94"/>
    </row>
    <row r="466" spans="2:9" ht="15.75" customHeight="1">
      <c r="B466" s="46"/>
      <c r="H466" s="8"/>
      <c r="I466" s="94"/>
    </row>
    <row r="467" spans="2:9" ht="15.75" customHeight="1">
      <c r="B467" s="46"/>
      <c r="H467" s="8"/>
      <c r="I467" s="94"/>
    </row>
    <row r="468" spans="2:9" ht="15.75" customHeight="1">
      <c r="B468" s="46"/>
      <c r="H468" s="8"/>
      <c r="I468" s="94"/>
    </row>
    <row r="469" spans="2:9" ht="15.75" customHeight="1">
      <c r="B469" s="46"/>
      <c r="H469" s="8"/>
      <c r="I469" s="94"/>
    </row>
    <row r="470" spans="2:9" ht="15.75" customHeight="1">
      <c r="B470" s="46"/>
      <c r="H470" s="8"/>
      <c r="I470" s="94"/>
    </row>
    <row r="471" spans="2:9" ht="15.75" customHeight="1">
      <c r="B471" s="46"/>
      <c r="H471" s="8"/>
      <c r="I471" s="94"/>
    </row>
    <row r="472" spans="2:9" ht="15.75" customHeight="1">
      <c r="B472" s="46"/>
      <c r="H472" s="8"/>
      <c r="I472" s="94"/>
    </row>
    <row r="473" spans="2:9" ht="15.75" customHeight="1">
      <c r="B473" s="46"/>
      <c r="H473" s="8"/>
      <c r="I473" s="94"/>
    </row>
    <row r="474" spans="2:9" ht="15.75" customHeight="1">
      <c r="B474" s="46"/>
      <c r="H474" s="8"/>
      <c r="I474" s="94"/>
    </row>
    <row r="475" spans="2:9" ht="15.75" customHeight="1">
      <c r="B475" s="46"/>
      <c r="H475" s="8"/>
      <c r="I475" s="94"/>
    </row>
    <row r="476" spans="2:9" ht="15.75" customHeight="1">
      <c r="B476" s="46"/>
      <c r="H476" s="8"/>
      <c r="I476" s="94"/>
    </row>
    <row r="477" spans="2:9" ht="15.75" customHeight="1">
      <c r="B477" s="46"/>
      <c r="H477" s="8"/>
      <c r="I477" s="94"/>
    </row>
    <row r="478" spans="2:9" ht="15.75" customHeight="1">
      <c r="B478" s="46"/>
      <c r="H478" s="8"/>
      <c r="I478" s="94"/>
    </row>
    <row r="479" spans="2:9" ht="15.75" customHeight="1">
      <c r="B479" s="46"/>
      <c r="H479" s="8"/>
      <c r="I479" s="94"/>
    </row>
    <row r="480" spans="2:9" ht="15.75" customHeight="1">
      <c r="B480" s="46"/>
      <c r="H480" s="8"/>
      <c r="I480" s="94"/>
    </row>
    <row r="481" spans="2:9" ht="15.75" customHeight="1">
      <c r="B481" s="46"/>
      <c r="H481" s="8"/>
      <c r="I481" s="94"/>
    </row>
    <row r="482" spans="2:9" ht="15.75" customHeight="1">
      <c r="B482" s="46"/>
      <c r="H482" s="8"/>
      <c r="I482" s="94"/>
    </row>
    <row r="483" spans="2:9" ht="15.75" customHeight="1">
      <c r="B483" s="46"/>
      <c r="H483" s="8"/>
      <c r="I483" s="94"/>
    </row>
    <row r="484" spans="2:9" ht="15.75" customHeight="1">
      <c r="B484" s="46"/>
      <c r="H484" s="8"/>
      <c r="I484" s="94"/>
    </row>
    <row r="485" spans="2:9" ht="15.75" customHeight="1">
      <c r="B485" s="46"/>
      <c r="H485" s="8"/>
      <c r="I485" s="94"/>
    </row>
    <row r="486" spans="2:9" ht="15.75" customHeight="1">
      <c r="B486" s="46"/>
      <c r="H486" s="8"/>
      <c r="I486" s="94"/>
    </row>
    <row r="487" spans="2:9" ht="15.75" customHeight="1">
      <c r="B487" s="46"/>
      <c r="H487" s="8"/>
      <c r="I487" s="94"/>
    </row>
    <row r="488" spans="2:9" ht="15.75" customHeight="1">
      <c r="B488" s="46"/>
      <c r="H488" s="8"/>
      <c r="I488" s="94"/>
    </row>
    <row r="489" spans="2:9" ht="15.75" customHeight="1">
      <c r="B489" s="46"/>
      <c r="H489" s="8"/>
      <c r="I489" s="94"/>
    </row>
    <row r="490" spans="2:9" ht="15.75" customHeight="1">
      <c r="B490" s="46"/>
      <c r="H490" s="8"/>
      <c r="I490" s="94"/>
    </row>
    <row r="491" spans="2:9" ht="15.75" customHeight="1">
      <c r="B491" s="46"/>
      <c r="H491" s="8"/>
      <c r="I491" s="94"/>
    </row>
    <row r="492" spans="2:9" ht="15.75" customHeight="1">
      <c r="B492" s="46"/>
      <c r="H492" s="8"/>
      <c r="I492" s="94"/>
    </row>
    <row r="493" spans="2:9" ht="15.75" customHeight="1">
      <c r="B493" s="46"/>
      <c r="H493" s="8"/>
      <c r="I493" s="94"/>
    </row>
    <row r="494" spans="2:9" ht="15.75" customHeight="1">
      <c r="B494" s="46"/>
      <c r="H494" s="8"/>
      <c r="I494" s="94"/>
    </row>
    <row r="495" spans="2:9" ht="15.75" customHeight="1">
      <c r="B495" s="46"/>
      <c r="H495" s="8"/>
      <c r="I495" s="94"/>
    </row>
    <row r="496" spans="2:9" ht="15.75" customHeight="1">
      <c r="B496" s="46"/>
      <c r="H496" s="8"/>
      <c r="I496" s="94"/>
    </row>
    <row r="497" spans="2:9" ht="15.75" customHeight="1">
      <c r="B497" s="46"/>
      <c r="H497" s="8"/>
      <c r="I497" s="94"/>
    </row>
    <row r="498" spans="2:9" ht="15.75" customHeight="1">
      <c r="B498" s="46"/>
      <c r="H498" s="8"/>
      <c r="I498" s="94"/>
    </row>
    <row r="499" spans="2:9" ht="15.75" customHeight="1">
      <c r="B499" s="46"/>
      <c r="H499" s="8"/>
      <c r="I499" s="94"/>
    </row>
    <row r="500" spans="2:9" ht="15.75" customHeight="1">
      <c r="B500" s="46"/>
      <c r="H500" s="8"/>
      <c r="I500" s="94"/>
    </row>
    <row r="501" spans="2:9" ht="15.75" customHeight="1">
      <c r="B501" s="46"/>
      <c r="H501" s="8"/>
      <c r="I501" s="94"/>
    </row>
    <row r="502" spans="2:9" ht="15.75" customHeight="1">
      <c r="B502" s="46"/>
      <c r="H502" s="8"/>
      <c r="I502" s="94"/>
    </row>
    <row r="503" spans="2:9" ht="15.75" customHeight="1">
      <c r="B503" s="46"/>
      <c r="H503" s="8"/>
      <c r="I503" s="94"/>
    </row>
    <row r="504" spans="2:9" ht="15.75" customHeight="1">
      <c r="B504" s="46"/>
      <c r="H504" s="8"/>
      <c r="I504" s="94"/>
    </row>
    <row r="505" spans="2:9" ht="15.75" customHeight="1">
      <c r="B505" s="46"/>
      <c r="H505" s="8"/>
      <c r="I505" s="94"/>
    </row>
    <row r="506" spans="2:9" ht="15.75" customHeight="1">
      <c r="B506" s="46"/>
      <c r="H506" s="8"/>
      <c r="I506" s="94"/>
    </row>
    <row r="507" spans="2:9" ht="15.75" customHeight="1">
      <c r="B507" s="46"/>
      <c r="H507" s="8"/>
      <c r="I507" s="94"/>
    </row>
    <row r="508" spans="2:9" ht="15.75" customHeight="1">
      <c r="B508" s="46"/>
      <c r="H508" s="8"/>
      <c r="I508" s="94"/>
    </row>
    <row r="509" spans="2:9" ht="15.75" customHeight="1">
      <c r="B509" s="46"/>
      <c r="H509" s="8"/>
      <c r="I509" s="94"/>
    </row>
    <row r="510" spans="2:9" ht="15.75" customHeight="1">
      <c r="B510" s="46"/>
      <c r="H510" s="8"/>
      <c r="I510" s="94"/>
    </row>
    <row r="511" spans="2:9" ht="15.75" customHeight="1">
      <c r="B511" s="46"/>
      <c r="H511" s="8"/>
      <c r="I511" s="94"/>
    </row>
    <row r="512" spans="2:9" ht="15.75" customHeight="1">
      <c r="B512" s="46"/>
      <c r="H512" s="8"/>
      <c r="I512" s="94"/>
    </row>
    <row r="513" spans="2:9" ht="15.75" customHeight="1">
      <c r="B513" s="46"/>
      <c r="H513" s="8"/>
      <c r="I513" s="94"/>
    </row>
    <row r="514" spans="2:9" ht="15.75" customHeight="1">
      <c r="B514" s="46"/>
      <c r="H514" s="8"/>
      <c r="I514" s="94"/>
    </row>
    <row r="515" spans="2:9" ht="15.75" customHeight="1">
      <c r="B515" s="46"/>
      <c r="H515" s="8"/>
      <c r="I515" s="94"/>
    </row>
    <row r="516" spans="2:9" ht="15.75" customHeight="1">
      <c r="B516" s="46"/>
      <c r="H516" s="8"/>
      <c r="I516" s="94"/>
    </row>
    <row r="517" spans="2:9" ht="15.75" customHeight="1">
      <c r="B517" s="46"/>
      <c r="H517" s="8"/>
      <c r="I517" s="94"/>
    </row>
    <row r="518" spans="2:9" ht="15.75" customHeight="1">
      <c r="B518" s="46"/>
      <c r="H518" s="8"/>
      <c r="I518" s="94"/>
    </row>
    <row r="519" spans="2:9" ht="15.75" customHeight="1">
      <c r="B519" s="46"/>
      <c r="H519" s="8"/>
      <c r="I519" s="94"/>
    </row>
    <row r="520" spans="2:9" ht="15.75" customHeight="1">
      <c r="B520" s="46"/>
      <c r="H520" s="8"/>
      <c r="I520" s="94"/>
    </row>
    <row r="521" spans="2:9" ht="15.75" customHeight="1">
      <c r="B521" s="46"/>
      <c r="H521" s="8"/>
      <c r="I521" s="94"/>
    </row>
    <row r="522" spans="2:9" ht="15.75" customHeight="1">
      <c r="B522" s="46"/>
      <c r="H522" s="8"/>
      <c r="I522" s="94"/>
    </row>
    <row r="523" spans="2:9" ht="15.75" customHeight="1">
      <c r="B523" s="46"/>
      <c r="H523" s="8"/>
      <c r="I523" s="94"/>
    </row>
    <row r="524" spans="2:9" ht="15.75" customHeight="1">
      <c r="B524" s="46"/>
      <c r="H524" s="8"/>
      <c r="I524" s="94"/>
    </row>
    <row r="525" spans="2:9" ht="15.75" customHeight="1">
      <c r="B525" s="46"/>
      <c r="H525" s="8"/>
      <c r="I525" s="94"/>
    </row>
    <row r="526" spans="2:9" ht="15.75" customHeight="1">
      <c r="B526" s="46"/>
      <c r="H526" s="8"/>
      <c r="I526" s="94"/>
    </row>
    <row r="527" spans="2:9" ht="15.75" customHeight="1">
      <c r="B527" s="46"/>
      <c r="H527" s="8"/>
      <c r="I527" s="94"/>
    </row>
    <row r="528" spans="2:9" ht="15.75" customHeight="1">
      <c r="B528" s="46"/>
      <c r="H528" s="8"/>
      <c r="I528" s="94"/>
    </row>
    <row r="529" spans="2:9" ht="15.75" customHeight="1">
      <c r="B529" s="46"/>
      <c r="H529" s="8"/>
      <c r="I529" s="94"/>
    </row>
    <row r="530" spans="2:9" ht="15.75" customHeight="1">
      <c r="B530" s="46"/>
      <c r="H530" s="8"/>
      <c r="I530" s="94"/>
    </row>
    <row r="531" spans="2:9" ht="15.75" customHeight="1">
      <c r="B531" s="46"/>
      <c r="H531" s="8"/>
      <c r="I531" s="94"/>
    </row>
    <row r="532" spans="2:9" ht="15.75" customHeight="1">
      <c r="B532" s="46"/>
      <c r="H532" s="8"/>
      <c r="I532" s="94"/>
    </row>
    <row r="533" spans="2:9" ht="15.75" customHeight="1">
      <c r="B533" s="46"/>
      <c r="H533" s="8"/>
      <c r="I533" s="94"/>
    </row>
    <row r="534" spans="2:9" ht="15.75" customHeight="1">
      <c r="B534" s="46"/>
      <c r="H534" s="8"/>
      <c r="I534" s="94"/>
    </row>
    <row r="535" spans="2:9" ht="15.75" customHeight="1">
      <c r="B535" s="46"/>
      <c r="H535" s="8"/>
      <c r="I535" s="94"/>
    </row>
    <row r="536" spans="2:9" ht="15.75" customHeight="1">
      <c r="B536" s="46"/>
      <c r="H536" s="8"/>
      <c r="I536" s="94"/>
    </row>
    <row r="537" spans="2:9" ht="15.75" customHeight="1">
      <c r="B537" s="46"/>
      <c r="H537" s="8"/>
      <c r="I537" s="94"/>
    </row>
    <row r="538" spans="2:9" ht="15.75" customHeight="1">
      <c r="B538" s="46"/>
      <c r="H538" s="8"/>
      <c r="I538" s="94"/>
    </row>
    <row r="539" spans="2:9" ht="15.75" customHeight="1">
      <c r="B539" s="46"/>
      <c r="H539" s="8"/>
      <c r="I539" s="94"/>
    </row>
    <row r="540" spans="2:9" ht="15.75" customHeight="1">
      <c r="B540" s="46"/>
      <c r="H540" s="8"/>
      <c r="I540" s="94"/>
    </row>
    <row r="541" spans="2:9" ht="15.75" customHeight="1">
      <c r="B541" s="46"/>
      <c r="H541" s="8"/>
      <c r="I541" s="94"/>
    </row>
    <row r="542" spans="2:9" ht="15.75" customHeight="1">
      <c r="B542" s="46"/>
      <c r="H542" s="8"/>
      <c r="I542" s="94"/>
    </row>
    <row r="543" spans="2:9" ht="15.75" customHeight="1">
      <c r="B543" s="46"/>
      <c r="H543" s="8"/>
      <c r="I543" s="94"/>
    </row>
    <row r="544" spans="2:9" ht="15.75" customHeight="1">
      <c r="B544" s="46"/>
      <c r="H544" s="8"/>
      <c r="I544" s="94"/>
    </row>
    <row r="545" spans="2:9" ht="15.75" customHeight="1">
      <c r="B545" s="46"/>
      <c r="H545" s="8"/>
      <c r="I545" s="94"/>
    </row>
    <row r="546" spans="2:9" ht="15.75" customHeight="1">
      <c r="B546" s="46"/>
      <c r="H546" s="8"/>
      <c r="I546" s="94"/>
    </row>
    <row r="547" spans="2:9" ht="15.75" customHeight="1">
      <c r="B547" s="46"/>
      <c r="H547" s="8"/>
      <c r="I547" s="94"/>
    </row>
    <row r="548" spans="2:9" ht="15.75" customHeight="1">
      <c r="B548" s="46"/>
      <c r="H548" s="8"/>
      <c r="I548" s="94"/>
    </row>
    <row r="549" spans="2:9" ht="15.75" customHeight="1">
      <c r="B549" s="46"/>
      <c r="H549" s="8"/>
      <c r="I549" s="94"/>
    </row>
    <row r="550" spans="2:9" ht="15.75" customHeight="1">
      <c r="B550" s="46"/>
      <c r="H550" s="8"/>
      <c r="I550" s="94"/>
    </row>
    <row r="551" spans="2:9" ht="15.75" customHeight="1">
      <c r="B551" s="46"/>
      <c r="H551" s="8"/>
      <c r="I551" s="94"/>
    </row>
    <row r="552" spans="2:9" ht="15.75" customHeight="1">
      <c r="B552" s="46"/>
      <c r="H552" s="8"/>
      <c r="I552" s="94"/>
    </row>
    <row r="553" spans="2:9" ht="15.75" customHeight="1">
      <c r="B553" s="46"/>
      <c r="H553" s="8"/>
      <c r="I553" s="94"/>
    </row>
    <row r="554" spans="2:9" ht="15.75" customHeight="1">
      <c r="B554" s="46"/>
      <c r="H554" s="8"/>
      <c r="I554" s="94"/>
    </row>
    <row r="555" spans="2:9" ht="15.75" customHeight="1">
      <c r="B555" s="46"/>
      <c r="H555" s="8"/>
      <c r="I555" s="94"/>
    </row>
    <row r="556" spans="2:9" ht="15.75" customHeight="1">
      <c r="B556" s="46"/>
      <c r="H556" s="8"/>
      <c r="I556" s="94"/>
    </row>
    <row r="557" spans="2:9" ht="15.75" customHeight="1">
      <c r="B557" s="46"/>
      <c r="H557" s="8"/>
      <c r="I557" s="94"/>
    </row>
    <row r="558" spans="2:9" ht="15.75" customHeight="1">
      <c r="B558" s="46"/>
      <c r="H558" s="8"/>
      <c r="I558" s="94"/>
    </row>
    <row r="559" spans="2:9" ht="15.75" customHeight="1">
      <c r="B559" s="46"/>
      <c r="H559" s="8"/>
      <c r="I559" s="94"/>
    </row>
    <row r="560" spans="2:9" ht="15.75" customHeight="1">
      <c r="B560" s="46"/>
      <c r="H560" s="8"/>
      <c r="I560" s="94"/>
    </row>
    <row r="561" spans="2:9" ht="15.75" customHeight="1">
      <c r="B561" s="46"/>
      <c r="H561" s="8"/>
      <c r="I561" s="94"/>
    </row>
    <row r="562" spans="2:9" ht="15.75" customHeight="1">
      <c r="B562" s="46"/>
      <c r="H562" s="8"/>
      <c r="I562" s="94"/>
    </row>
    <row r="563" spans="2:9" ht="15.75" customHeight="1">
      <c r="B563" s="46"/>
      <c r="H563" s="8"/>
      <c r="I563" s="94"/>
    </row>
    <row r="564" spans="2:9" ht="15.75" customHeight="1">
      <c r="B564" s="46"/>
      <c r="H564" s="8"/>
      <c r="I564" s="94"/>
    </row>
    <row r="565" spans="2:9" ht="15.75" customHeight="1">
      <c r="B565" s="46"/>
      <c r="H565" s="8"/>
      <c r="I565" s="94"/>
    </row>
    <row r="566" spans="2:9" ht="15.75" customHeight="1">
      <c r="B566" s="46"/>
      <c r="H566" s="8"/>
      <c r="I566" s="94"/>
    </row>
    <row r="567" spans="2:9" ht="15.75" customHeight="1">
      <c r="B567" s="46"/>
      <c r="H567" s="8"/>
      <c r="I567" s="94"/>
    </row>
    <row r="568" spans="2:9" ht="15.75" customHeight="1">
      <c r="B568" s="46"/>
      <c r="H568" s="8"/>
      <c r="I568" s="94"/>
    </row>
    <row r="569" spans="2:9" ht="15.75" customHeight="1">
      <c r="B569" s="46"/>
      <c r="H569" s="8"/>
      <c r="I569" s="94"/>
    </row>
    <row r="570" spans="2:9" ht="15.75" customHeight="1">
      <c r="B570" s="46"/>
      <c r="H570" s="8"/>
      <c r="I570" s="94"/>
    </row>
    <row r="571" spans="2:9" ht="15.75" customHeight="1">
      <c r="B571" s="46"/>
      <c r="H571" s="8"/>
      <c r="I571" s="94"/>
    </row>
    <row r="572" spans="2:9" ht="15.75" customHeight="1">
      <c r="B572" s="46"/>
      <c r="H572" s="8"/>
      <c r="I572" s="94"/>
    </row>
    <row r="573" spans="2:9" ht="15.75" customHeight="1">
      <c r="B573" s="46"/>
      <c r="H573" s="8"/>
      <c r="I573" s="94"/>
    </row>
    <row r="574" spans="2:9" ht="15.75" customHeight="1">
      <c r="B574" s="46"/>
      <c r="H574" s="8"/>
      <c r="I574" s="94"/>
    </row>
    <row r="575" spans="2:9" ht="15.75" customHeight="1">
      <c r="B575" s="46"/>
      <c r="H575" s="8"/>
      <c r="I575" s="94"/>
    </row>
    <row r="576" spans="2:9" ht="15.75" customHeight="1">
      <c r="B576" s="46"/>
      <c r="H576" s="8"/>
      <c r="I576" s="94"/>
    </row>
    <row r="577" spans="2:9" ht="15.75" customHeight="1">
      <c r="B577" s="46"/>
      <c r="H577" s="8"/>
      <c r="I577" s="94"/>
    </row>
    <row r="578" spans="2:9" ht="15.75" customHeight="1">
      <c r="B578" s="46"/>
      <c r="H578" s="8"/>
      <c r="I578" s="94"/>
    </row>
    <row r="579" spans="2:9" ht="15.75" customHeight="1">
      <c r="B579" s="46"/>
      <c r="H579" s="8"/>
      <c r="I579" s="94"/>
    </row>
    <row r="580" spans="2:9" ht="15.75" customHeight="1">
      <c r="B580" s="46"/>
      <c r="H580" s="8"/>
      <c r="I580" s="94"/>
    </row>
    <row r="581" spans="2:9" ht="15.75" customHeight="1">
      <c r="B581" s="46"/>
      <c r="H581" s="8"/>
      <c r="I581" s="94"/>
    </row>
    <row r="582" spans="2:9" ht="15.75" customHeight="1">
      <c r="B582" s="46"/>
      <c r="H582" s="8"/>
      <c r="I582" s="94"/>
    </row>
    <row r="583" spans="2:9" ht="15.75" customHeight="1">
      <c r="B583" s="46"/>
      <c r="H583" s="8"/>
      <c r="I583" s="94"/>
    </row>
    <row r="584" spans="2:9" ht="15.75" customHeight="1">
      <c r="B584" s="46"/>
      <c r="H584" s="8"/>
      <c r="I584" s="94"/>
    </row>
    <row r="585" spans="2:9" ht="15.75" customHeight="1">
      <c r="B585" s="46"/>
      <c r="H585" s="8"/>
      <c r="I585" s="94"/>
    </row>
    <row r="586" spans="2:9" ht="15.75" customHeight="1">
      <c r="B586" s="46"/>
      <c r="H586" s="8"/>
      <c r="I586" s="94"/>
    </row>
    <row r="587" spans="2:9" ht="15.75" customHeight="1">
      <c r="B587" s="46"/>
      <c r="H587" s="8"/>
      <c r="I587" s="94"/>
    </row>
    <row r="588" spans="2:9" ht="15.75" customHeight="1">
      <c r="B588" s="46"/>
      <c r="H588" s="8"/>
      <c r="I588" s="94"/>
    </row>
    <row r="589" spans="2:9" ht="15.75" customHeight="1">
      <c r="B589" s="46"/>
      <c r="H589" s="8"/>
      <c r="I589" s="94"/>
    </row>
    <row r="590" spans="2:9" ht="15.75" customHeight="1">
      <c r="B590" s="46"/>
      <c r="H590" s="8"/>
      <c r="I590" s="94"/>
    </row>
    <row r="591" spans="2:9" ht="15.75" customHeight="1">
      <c r="B591" s="46"/>
      <c r="H591" s="8"/>
      <c r="I591" s="94"/>
    </row>
    <row r="592" spans="2:9" ht="15.75" customHeight="1">
      <c r="B592" s="46"/>
      <c r="H592" s="8"/>
      <c r="I592" s="94"/>
    </row>
    <row r="593" spans="2:9" ht="15.75" customHeight="1">
      <c r="B593" s="46"/>
      <c r="H593" s="8"/>
      <c r="I593" s="94"/>
    </row>
    <row r="594" spans="2:9" ht="15.75" customHeight="1">
      <c r="B594" s="46"/>
      <c r="H594" s="8"/>
      <c r="I594" s="94"/>
    </row>
    <row r="595" spans="2:9" ht="15.75" customHeight="1">
      <c r="B595" s="46"/>
      <c r="H595" s="8"/>
      <c r="I595" s="94"/>
    </row>
    <row r="596" spans="2:9" ht="15.75" customHeight="1">
      <c r="B596" s="46"/>
      <c r="H596" s="8"/>
      <c r="I596" s="94"/>
    </row>
    <row r="597" spans="2:9" ht="15.75" customHeight="1">
      <c r="B597" s="46"/>
      <c r="H597" s="8"/>
      <c r="I597" s="94"/>
    </row>
    <row r="598" spans="2:9" ht="15.75" customHeight="1">
      <c r="B598" s="46"/>
      <c r="H598" s="8"/>
      <c r="I598" s="94"/>
    </row>
    <row r="599" spans="2:9" ht="15.75" customHeight="1">
      <c r="B599" s="46"/>
      <c r="H599" s="8"/>
      <c r="I599" s="94"/>
    </row>
    <row r="600" spans="2:9" ht="15.75" customHeight="1">
      <c r="B600" s="46"/>
      <c r="H600" s="8"/>
      <c r="I600" s="94"/>
    </row>
    <row r="601" spans="2:9" ht="15.75" customHeight="1">
      <c r="B601" s="46"/>
      <c r="H601" s="8"/>
      <c r="I601" s="94"/>
    </row>
    <row r="602" spans="2:9" ht="15.75" customHeight="1">
      <c r="B602" s="46"/>
      <c r="H602" s="8"/>
      <c r="I602" s="94"/>
    </row>
    <row r="603" spans="2:9" ht="15.75" customHeight="1">
      <c r="B603" s="46"/>
      <c r="H603" s="8"/>
      <c r="I603" s="94"/>
    </row>
    <row r="604" spans="2:9" ht="15.75" customHeight="1">
      <c r="B604" s="46"/>
      <c r="H604" s="8"/>
      <c r="I604" s="94"/>
    </row>
    <row r="605" spans="2:9" ht="15.75" customHeight="1">
      <c r="B605" s="46"/>
      <c r="H605" s="8"/>
      <c r="I605" s="94"/>
    </row>
    <row r="606" spans="2:9" ht="15.75" customHeight="1">
      <c r="B606" s="46"/>
      <c r="H606" s="8"/>
      <c r="I606" s="94"/>
    </row>
    <row r="607" spans="2:9" ht="15.75" customHeight="1">
      <c r="B607" s="46"/>
      <c r="H607" s="8"/>
      <c r="I607" s="94"/>
    </row>
    <row r="608" spans="2:9" ht="15.75" customHeight="1">
      <c r="B608" s="46"/>
      <c r="H608" s="8"/>
      <c r="I608" s="94"/>
    </row>
    <row r="609" spans="2:9" ht="15.75" customHeight="1">
      <c r="B609" s="46"/>
      <c r="H609" s="8"/>
      <c r="I609" s="94"/>
    </row>
    <row r="610" spans="2:9" ht="15.75" customHeight="1">
      <c r="B610" s="46"/>
      <c r="H610" s="8"/>
      <c r="I610" s="94"/>
    </row>
    <row r="611" spans="2:9" ht="15.75" customHeight="1">
      <c r="B611" s="46"/>
      <c r="H611" s="8"/>
      <c r="I611" s="94"/>
    </row>
    <row r="612" spans="2:9" ht="15.75" customHeight="1">
      <c r="B612" s="46"/>
      <c r="H612" s="8"/>
      <c r="I612" s="94"/>
    </row>
    <row r="613" spans="2:9" ht="15.75" customHeight="1">
      <c r="B613" s="46"/>
      <c r="H613" s="8"/>
      <c r="I613" s="94"/>
    </row>
    <row r="614" spans="2:9" ht="15.75" customHeight="1">
      <c r="B614" s="46"/>
      <c r="H614" s="8"/>
      <c r="I614" s="94"/>
    </row>
    <row r="615" spans="2:9" ht="15.75" customHeight="1">
      <c r="B615" s="46"/>
      <c r="H615" s="8"/>
      <c r="I615" s="94"/>
    </row>
    <row r="616" spans="2:9" ht="15.75" customHeight="1">
      <c r="B616" s="46"/>
      <c r="H616" s="8"/>
      <c r="I616" s="94"/>
    </row>
    <row r="617" spans="2:9" ht="15.75" customHeight="1">
      <c r="B617" s="46"/>
      <c r="H617" s="8"/>
      <c r="I617" s="94"/>
    </row>
    <row r="618" spans="2:9" ht="15.75" customHeight="1">
      <c r="B618" s="46"/>
      <c r="H618" s="8"/>
      <c r="I618" s="94"/>
    </row>
    <row r="619" spans="2:9" ht="15.75" customHeight="1">
      <c r="B619" s="46"/>
      <c r="H619" s="8"/>
      <c r="I619" s="94"/>
    </row>
    <row r="620" spans="2:9" ht="15.75" customHeight="1">
      <c r="B620" s="46"/>
      <c r="H620" s="8"/>
      <c r="I620" s="94"/>
    </row>
    <row r="621" spans="2:9" ht="15.75" customHeight="1">
      <c r="B621" s="46"/>
      <c r="H621" s="8"/>
      <c r="I621" s="94"/>
    </row>
    <row r="622" spans="2:9" ht="15.75" customHeight="1">
      <c r="B622" s="46"/>
      <c r="H622" s="8"/>
      <c r="I622" s="94"/>
    </row>
    <row r="623" spans="2:9" ht="15.75" customHeight="1">
      <c r="B623" s="46"/>
      <c r="H623" s="8"/>
      <c r="I623" s="94"/>
    </row>
    <row r="624" spans="2:9" ht="15.75" customHeight="1">
      <c r="B624" s="46"/>
      <c r="H624" s="8"/>
      <c r="I624" s="94"/>
    </row>
    <row r="625" spans="2:9" ht="15.75" customHeight="1">
      <c r="B625" s="46"/>
      <c r="H625" s="8"/>
      <c r="I625" s="94"/>
    </row>
    <row r="626" spans="2:9" ht="15.75" customHeight="1">
      <c r="B626" s="46"/>
      <c r="H626" s="8"/>
      <c r="I626" s="94"/>
    </row>
    <row r="627" spans="2:9" ht="15.75" customHeight="1">
      <c r="B627" s="46"/>
      <c r="H627" s="8"/>
      <c r="I627" s="94"/>
    </row>
    <row r="628" spans="2:9" ht="15.75" customHeight="1">
      <c r="B628" s="46"/>
      <c r="H628" s="8"/>
      <c r="I628" s="94"/>
    </row>
    <row r="629" spans="2:9" ht="15.75" customHeight="1">
      <c r="B629" s="46"/>
      <c r="H629" s="8"/>
      <c r="I629" s="94"/>
    </row>
    <row r="630" spans="2:9" ht="15.75" customHeight="1">
      <c r="B630" s="46"/>
      <c r="H630" s="8"/>
      <c r="I630" s="94"/>
    </row>
    <row r="631" spans="2:9" ht="15.75" customHeight="1">
      <c r="B631" s="46"/>
      <c r="H631" s="8"/>
      <c r="I631" s="94"/>
    </row>
    <row r="632" spans="2:9" ht="15.75" customHeight="1">
      <c r="B632" s="46"/>
      <c r="H632" s="8"/>
      <c r="I632" s="94"/>
    </row>
    <row r="633" spans="2:9" ht="15.75" customHeight="1">
      <c r="B633" s="46"/>
      <c r="H633" s="8"/>
      <c r="I633" s="94"/>
    </row>
    <row r="634" spans="2:9" ht="15.75" customHeight="1">
      <c r="B634" s="46"/>
      <c r="H634" s="8"/>
      <c r="I634" s="94"/>
    </row>
    <row r="635" spans="2:9" ht="15.75" customHeight="1">
      <c r="B635" s="46"/>
      <c r="H635" s="8"/>
      <c r="I635" s="94"/>
    </row>
    <row r="636" spans="2:9" ht="15.75" customHeight="1">
      <c r="B636" s="46"/>
      <c r="H636" s="8"/>
      <c r="I636" s="94"/>
    </row>
    <row r="637" spans="2:9" ht="15.75" customHeight="1">
      <c r="B637" s="46"/>
      <c r="H637" s="8"/>
      <c r="I637" s="94"/>
    </row>
    <row r="638" spans="2:9" ht="15.75" customHeight="1">
      <c r="B638" s="46"/>
      <c r="H638" s="8"/>
      <c r="I638" s="94"/>
    </row>
    <row r="639" spans="2:9" ht="15.75" customHeight="1">
      <c r="B639" s="46"/>
      <c r="H639" s="8"/>
      <c r="I639" s="94"/>
    </row>
    <row r="640" spans="2:9" ht="15.75" customHeight="1">
      <c r="B640" s="46"/>
      <c r="H640" s="8"/>
      <c r="I640" s="94"/>
    </row>
    <row r="641" spans="2:9" ht="15.75" customHeight="1">
      <c r="B641" s="46"/>
      <c r="H641" s="8"/>
      <c r="I641" s="94"/>
    </row>
    <row r="642" spans="2:9" ht="15.75" customHeight="1">
      <c r="B642" s="46"/>
      <c r="H642" s="8"/>
      <c r="I642" s="94"/>
    </row>
    <row r="643" spans="2:9" ht="15.75" customHeight="1">
      <c r="B643" s="46"/>
      <c r="H643" s="8"/>
      <c r="I643" s="94"/>
    </row>
    <row r="644" spans="2:9" ht="15.75" customHeight="1">
      <c r="B644" s="46"/>
      <c r="H644" s="8"/>
      <c r="I644" s="94"/>
    </row>
    <row r="645" spans="2:9" ht="15.75" customHeight="1">
      <c r="B645" s="46"/>
      <c r="H645" s="8"/>
      <c r="I645" s="94"/>
    </row>
    <row r="646" spans="2:9" ht="15.75" customHeight="1">
      <c r="B646" s="46"/>
      <c r="H646" s="8"/>
      <c r="I646" s="94"/>
    </row>
    <row r="647" spans="2:9" ht="15.75" customHeight="1">
      <c r="B647" s="46"/>
      <c r="H647" s="8"/>
      <c r="I647" s="94"/>
    </row>
    <row r="648" spans="2:9" ht="15.75" customHeight="1">
      <c r="B648" s="46"/>
      <c r="H648" s="8"/>
      <c r="I648" s="94"/>
    </row>
    <row r="649" spans="2:9" ht="15.75" customHeight="1">
      <c r="B649" s="46"/>
      <c r="H649" s="8"/>
      <c r="I649" s="94"/>
    </row>
    <row r="650" spans="2:9" ht="15.75" customHeight="1">
      <c r="B650" s="46"/>
      <c r="H650" s="8"/>
      <c r="I650" s="94"/>
    </row>
    <row r="651" spans="2:9" ht="15.75" customHeight="1">
      <c r="B651" s="46"/>
      <c r="H651" s="8"/>
      <c r="I651" s="94"/>
    </row>
    <row r="652" spans="2:9" ht="15.75" customHeight="1">
      <c r="B652" s="46"/>
      <c r="H652" s="8"/>
      <c r="I652" s="94"/>
    </row>
    <row r="653" spans="2:9" ht="15.75" customHeight="1">
      <c r="B653" s="46"/>
      <c r="H653" s="8"/>
      <c r="I653" s="94"/>
    </row>
    <row r="654" spans="2:9" ht="15.75" customHeight="1">
      <c r="B654" s="46"/>
      <c r="H654" s="8"/>
      <c r="I654" s="94"/>
    </row>
    <row r="655" spans="2:9" ht="15.75" customHeight="1">
      <c r="B655" s="46"/>
      <c r="H655" s="8"/>
      <c r="I655" s="94"/>
    </row>
    <row r="656" spans="2:9" ht="15.75" customHeight="1">
      <c r="B656" s="46"/>
      <c r="H656" s="8"/>
      <c r="I656" s="94"/>
    </row>
    <row r="657" spans="2:9" ht="15.75" customHeight="1">
      <c r="B657" s="46"/>
      <c r="H657" s="8"/>
      <c r="I657" s="94"/>
    </row>
    <row r="658" spans="2:9" ht="15.75" customHeight="1">
      <c r="B658" s="46"/>
      <c r="H658" s="8"/>
      <c r="I658" s="94"/>
    </row>
    <row r="659" spans="2:9" ht="15.75" customHeight="1">
      <c r="B659" s="46"/>
      <c r="H659" s="8"/>
      <c r="I659" s="94"/>
    </row>
    <row r="660" spans="2:9" ht="15.75" customHeight="1">
      <c r="B660" s="46"/>
      <c r="H660" s="8"/>
      <c r="I660" s="94"/>
    </row>
    <row r="661" spans="2:9" ht="15.75" customHeight="1">
      <c r="B661" s="46"/>
      <c r="H661" s="8"/>
      <c r="I661" s="94"/>
    </row>
    <row r="662" spans="2:9" ht="15.75" customHeight="1">
      <c r="B662" s="46"/>
      <c r="H662" s="8"/>
      <c r="I662" s="94"/>
    </row>
    <row r="663" spans="2:9" ht="15.75" customHeight="1">
      <c r="B663" s="46"/>
      <c r="H663" s="8"/>
      <c r="I663" s="94"/>
    </row>
    <row r="664" spans="2:9" ht="15.75" customHeight="1">
      <c r="B664" s="46"/>
      <c r="H664" s="8"/>
      <c r="I664" s="94"/>
    </row>
    <row r="665" spans="2:9" ht="15.75" customHeight="1">
      <c r="B665" s="46"/>
      <c r="H665" s="8"/>
      <c r="I665" s="94"/>
    </row>
    <row r="666" spans="2:9" ht="15.75" customHeight="1">
      <c r="B666" s="46"/>
      <c r="H666" s="8"/>
      <c r="I666" s="94"/>
    </row>
    <row r="667" spans="2:9" ht="15.75" customHeight="1">
      <c r="B667" s="46"/>
      <c r="H667" s="8"/>
      <c r="I667" s="94"/>
    </row>
    <row r="668" spans="2:9" ht="15.75" customHeight="1">
      <c r="B668" s="46"/>
      <c r="H668" s="8"/>
      <c r="I668" s="94"/>
    </row>
    <row r="669" spans="2:9" ht="15.75" customHeight="1">
      <c r="B669" s="46"/>
      <c r="H669" s="8"/>
      <c r="I669" s="94"/>
    </row>
    <row r="670" spans="2:9" ht="15.75" customHeight="1">
      <c r="B670" s="46"/>
      <c r="H670" s="8"/>
      <c r="I670" s="94"/>
    </row>
    <row r="671" spans="2:9" ht="15.75" customHeight="1">
      <c r="B671" s="46"/>
      <c r="H671" s="8"/>
      <c r="I671" s="94"/>
    </row>
    <row r="672" spans="2:9" ht="15.75" customHeight="1">
      <c r="B672" s="46"/>
      <c r="H672" s="8"/>
      <c r="I672" s="94"/>
    </row>
    <row r="673" spans="2:9" ht="15.75" customHeight="1">
      <c r="B673" s="46"/>
      <c r="H673" s="8"/>
      <c r="I673" s="94"/>
    </row>
    <row r="674" spans="2:9" ht="15.75" customHeight="1">
      <c r="B674" s="46"/>
      <c r="H674" s="8"/>
      <c r="I674" s="94"/>
    </row>
    <row r="675" spans="2:9" ht="15.75" customHeight="1">
      <c r="B675" s="46"/>
      <c r="H675" s="8"/>
      <c r="I675" s="94"/>
    </row>
    <row r="676" spans="2:9" ht="15.75" customHeight="1">
      <c r="B676" s="46"/>
      <c r="H676" s="8"/>
      <c r="I676" s="94"/>
    </row>
    <row r="677" spans="2:9" ht="15.75" customHeight="1">
      <c r="B677" s="46"/>
      <c r="H677" s="8"/>
      <c r="I677" s="94"/>
    </row>
    <row r="678" spans="2:9" ht="15.75" customHeight="1">
      <c r="B678" s="46"/>
      <c r="H678" s="8"/>
      <c r="I678" s="94"/>
    </row>
    <row r="679" spans="2:9" ht="15.75" customHeight="1">
      <c r="B679" s="46"/>
      <c r="H679" s="8"/>
      <c r="I679" s="94"/>
    </row>
    <row r="680" spans="2:9" ht="15.75" customHeight="1">
      <c r="B680" s="46"/>
      <c r="H680" s="8"/>
      <c r="I680" s="94"/>
    </row>
    <row r="681" spans="2:9" ht="15.75" customHeight="1">
      <c r="B681" s="46"/>
      <c r="H681" s="8"/>
      <c r="I681" s="94"/>
    </row>
    <row r="682" spans="2:9" ht="15.75" customHeight="1">
      <c r="B682" s="46"/>
      <c r="H682" s="8"/>
      <c r="I682" s="94"/>
    </row>
    <row r="683" spans="2:9" ht="15.75" customHeight="1">
      <c r="B683" s="46"/>
      <c r="H683" s="8"/>
      <c r="I683" s="94"/>
    </row>
    <row r="684" spans="2:9" ht="15.75" customHeight="1">
      <c r="B684" s="46"/>
      <c r="H684" s="8"/>
      <c r="I684" s="94"/>
    </row>
    <row r="685" spans="2:9" ht="15.75" customHeight="1">
      <c r="B685" s="46"/>
      <c r="H685" s="8"/>
      <c r="I685" s="94"/>
    </row>
    <row r="686" spans="2:9" ht="15.75" customHeight="1">
      <c r="B686" s="46"/>
      <c r="H686" s="8"/>
      <c r="I686" s="94"/>
    </row>
    <row r="687" spans="2:9" ht="15.75" customHeight="1">
      <c r="B687" s="46"/>
      <c r="H687" s="8"/>
      <c r="I687" s="94"/>
    </row>
    <row r="688" spans="2:9" ht="15.75" customHeight="1">
      <c r="B688" s="46"/>
      <c r="H688" s="8"/>
      <c r="I688" s="94"/>
    </row>
    <row r="689" spans="2:9" ht="15.75" customHeight="1">
      <c r="B689" s="46"/>
      <c r="H689" s="8"/>
      <c r="I689" s="94"/>
    </row>
    <row r="690" spans="2:9" ht="15.75" customHeight="1">
      <c r="B690" s="46"/>
      <c r="H690" s="8"/>
      <c r="I690" s="94"/>
    </row>
    <row r="691" spans="2:9" ht="15.75" customHeight="1">
      <c r="B691" s="46"/>
      <c r="H691" s="8"/>
      <c r="I691" s="94"/>
    </row>
    <row r="692" spans="2:9" ht="15.75" customHeight="1">
      <c r="B692" s="46"/>
      <c r="H692" s="8"/>
      <c r="I692" s="94"/>
    </row>
    <row r="693" spans="2:9" ht="15.75" customHeight="1">
      <c r="B693" s="46"/>
      <c r="H693" s="8"/>
      <c r="I693" s="94"/>
    </row>
    <row r="694" spans="2:9" ht="15.75" customHeight="1">
      <c r="B694" s="46"/>
      <c r="H694" s="8"/>
      <c r="I694" s="94"/>
    </row>
    <row r="695" spans="2:9" ht="15.75" customHeight="1">
      <c r="B695" s="46"/>
      <c r="H695" s="8"/>
      <c r="I695" s="94"/>
    </row>
    <row r="696" spans="2:9" ht="15.75" customHeight="1">
      <c r="B696" s="46"/>
      <c r="H696" s="8"/>
      <c r="I696" s="94"/>
    </row>
    <row r="697" spans="2:9" ht="15.75" customHeight="1">
      <c r="B697" s="46"/>
      <c r="H697" s="8"/>
      <c r="I697" s="94"/>
    </row>
    <row r="698" spans="2:9" ht="15.75" customHeight="1">
      <c r="B698" s="46"/>
      <c r="H698" s="8"/>
      <c r="I698" s="94"/>
    </row>
    <row r="699" spans="2:9" ht="15.75" customHeight="1">
      <c r="B699" s="46"/>
      <c r="H699" s="8"/>
      <c r="I699" s="94"/>
    </row>
    <row r="700" spans="2:9" ht="15.75" customHeight="1">
      <c r="B700" s="46"/>
      <c r="H700" s="8"/>
      <c r="I700" s="94"/>
    </row>
    <row r="701" spans="2:9" ht="15.75" customHeight="1">
      <c r="B701" s="46"/>
      <c r="H701" s="8"/>
      <c r="I701" s="94"/>
    </row>
    <row r="702" spans="2:9" ht="15.75" customHeight="1">
      <c r="B702" s="46"/>
      <c r="H702" s="8"/>
      <c r="I702" s="94"/>
    </row>
    <row r="703" spans="2:9" ht="15.75" customHeight="1">
      <c r="B703" s="46"/>
      <c r="H703" s="8"/>
      <c r="I703" s="94"/>
    </row>
    <row r="704" spans="2:9" ht="15.75" customHeight="1">
      <c r="B704" s="46"/>
      <c r="H704" s="8"/>
      <c r="I704" s="94"/>
    </row>
    <row r="705" spans="2:9" ht="15.75" customHeight="1">
      <c r="B705" s="46"/>
      <c r="H705" s="8"/>
      <c r="I705" s="94"/>
    </row>
    <row r="706" spans="2:9" ht="15.75" customHeight="1">
      <c r="B706" s="46"/>
      <c r="H706" s="8"/>
      <c r="I706" s="94"/>
    </row>
    <row r="707" spans="2:9" ht="15.75" customHeight="1">
      <c r="B707" s="46"/>
      <c r="H707" s="8"/>
      <c r="I707" s="94"/>
    </row>
    <row r="708" spans="2:9" ht="15.75" customHeight="1">
      <c r="B708" s="46"/>
      <c r="H708" s="8"/>
      <c r="I708" s="94"/>
    </row>
    <row r="709" spans="2:9" ht="15.75" customHeight="1">
      <c r="B709" s="46"/>
      <c r="H709" s="8"/>
      <c r="I709" s="94"/>
    </row>
    <row r="710" spans="2:9" ht="15.75" customHeight="1">
      <c r="B710" s="46"/>
      <c r="H710" s="8"/>
      <c r="I710" s="94"/>
    </row>
    <row r="711" spans="2:9" ht="15.75" customHeight="1">
      <c r="B711" s="46"/>
      <c r="H711" s="8"/>
      <c r="I711" s="94"/>
    </row>
    <row r="712" spans="2:9" ht="15.75" customHeight="1">
      <c r="B712" s="46"/>
      <c r="H712" s="8"/>
      <c r="I712" s="94"/>
    </row>
    <row r="713" spans="2:9" ht="15.75" customHeight="1">
      <c r="B713" s="46"/>
      <c r="H713" s="8"/>
      <c r="I713" s="94"/>
    </row>
    <row r="714" spans="2:9" ht="15.75" customHeight="1">
      <c r="B714" s="46"/>
      <c r="H714" s="8"/>
      <c r="I714" s="94"/>
    </row>
    <row r="715" spans="2:9" ht="15.75" customHeight="1">
      <c r="B715" s="46"/>
      <c r="H715" s="8"/>
      <c r="I715" s="94"/>
    </row>
    <row r="716" spans="2:9" ht="15.75" customHeight="1">
      <c r="B716" s="46"/>
      <c r="H716" s="8"/>
      <c r="I716" s="94"/>
    </row>
    <row r="717" spans="2:9" ht="15.75" customHeight="1">
      <c r="B717" s="46"/>
      <c r="H717" s="8"/>
      <c r="I717" s="94"/>
    </row>
    <row r="718" spans="2:9" ht="15.75" customHeight="1">
      <c r="B718" s="46"/>
      <c r="H718" s="8"/>
      <c r="I718" s="94"/>
    </row>
    <row r="719" spans="2:9" ht="15.75" customHeight="1">
      <c r="B719" s="46"/>
      <c r="H719" s="8"/>
      <c r="I719" s="94"/>
    </row>
    <row r="720" spans="2:9" ht="15.75" customHeight="1">
      <c r="B720" s="46"/>
      <c r="H720" s="8"/>
      <c r="I720" s="94"/>
    </row>
    <row r="721" spans="2:9" ht="15.75" customHeight="1">
      <c r="B721" s="46"/>
      <c r="H721" s="8"/>
      <c r="I721" s="94"/>
    </row>
    <row r="722" spans="2:9" ht="15.75" customHeight="1">
      <c r="B722" s="46"/>
      <c r="H722" s="8"/>
      <c r="I722" s="94"/>
    </row>
    <row r="723" spans="2:9" ht="15.75" customHeight="1">
      <c r="B723" s="46"/>
      <c r="H723" s="8"/>
      <c r="I723" s="94"/>
    </row>
    <row r="724" spans="2:9" ht="15.75" customHeight="1">
      <c r="B724" s="46"/>
      <c r="H724" s="8"/>
      <c r="I724" s="94"/>
    </row>
    <row r="725" spans="2:9" ht="15.75" customHeight="1">
      <c r="B725" s="46"/>
      <c r="H725" s="8"/>
      <c r="I725" s="94"/>
    </row>
    <row r="726" spans="2:9" ht="15.75" customHeight="1">
      <c r="B726" s="46"/>
      <c r="H726" s="8"/>
      <c r="I726" s="94"/>
    </row>
    <row r="727" spans="2:9" ht="15.75" customHeight="1">
      <c r="B727" s="46"/>
      <c r="H727" s="8"/>
      <c r="I727" s="94"/>
    </row>
    <row r="728" spans="2:9" ht="15.75" customHeight="1">
      <c r="B728" s="46"/>
      <c r="H728" s="8"/>
      <c r="I728" s="94"/>
    </row>
    <row r="729" spans="2:9" ht="15.75" customHeight="1">
      <c r="B729" s="46"/>
      <c r="H729" s="8"/>
      <c r="I729" s="94"/>
    </row>
    <row r="730" spans="2:9" ht="15.75" customHeight="1">
      <c r="B730" s="46"/>
      <c r="H730" s="8"/>
      <c r="I730" s="94"/>
    </row>
    <row r="731" spans="2:9" ht="15.75" customHeight="1">
      <c r="B731" s="46"/>
      <c r="H731" s="8"/>
      <c r="I731" s="94"/>
    </row>
    <row r="732" spans="2:9" ht="15.75" customHeight="1">
      <c r="B732" s="46"/>
      <c r="H732" s="8"/>
      <c r="I732" s="94"/>
    </row>
    <row r="733" spans="2:9" ht="15.75" customHeight="1">
      <c r="B733" s="46"/>
      <c r="H733" s="8"/>
      <c r="I733" s="94"/>
    </row>
    <row r="734" spans="2:9" ht="15.75" customHeight="1">
      <c r="B734" s="46"/>
      <c r="H734" s="8"/>
      <c r="I734" s="94"/>
    </row>
    <row r="735" spans="2:9" ht="15.75" customHeight="1">
      <c r="B735" s="46"/>
      <c r="H735" s="8"/>
      <c r="I735" s="94"/>
    </row>
    <row r="736" spans="2:9" ht="15.75" customHeight="1">
      <c r="B736" s="46"/>
      <c r="H736" s="8"/>
      <c r="I736" s="94"/>
    </row>
    <row r="737" spans="2:9" ht="15.75" customHeight="1">
      <c r="B737" s="46"/>
      <c r="H737" s="8"/>
      <c r="I737" s="94"/>
    </row>
    <row r="738" spans="2:9" ht="15.75" customHeight="1">
      <c r="B738" s="46"/>
      <c r="H738" s="8"/>
      <c r="I738" s="94"/>
    </row>
    <row r="739" spans="2:9" ht="15.75" customHeight="1">
      <c r="B739" s="46"/>
      <c r="H739" s="8"/>
      <c r="I739" s="94"/>
    </row>
    <row r="740" spans="2:9" ht="15.75" customHeight="1">
      <c r="B740" s="46"/>
      <c r="H740" s="8"/>
      <c r="I740" s="94"/>
    </row>
    <row r="741" spans="2:9" ht="15.75" customHeight="1">
      <c r="B741" s="46"/>
      <c r="H741" s="8"/>
      <c r="I741" s="94"/>
    </row>
    <row r="742" spans="2:9" ht="15.75" customHeight="1">
      <c r="B742" s="46"/>
      <c r="H742" s="8"/>
      <c r="I742" s="94"/>
    </row>
    <row r="743" spans="2:9" ht="15.75" customHeight="1">
      <c r="B743" s="46"/>
      <c r="H743" s="8"/>
      <c r="I743" s="94"/>
    </row>
    <row r="744" spans="2:9" ht="15.75" customHeight="1">
      <c r="B744" s="46"/>
      <c r="H744" s="8"/>
      <c r="I744" s="94"/>
    </row>
    <row r="745" spans="2:9" ht="15.75" customHeight="1">
      <c r="B745" s="46"/>
      <c r="H745" s="8"/>
      <c r="I745" s="94"/>
    </row>
    <row r="746" spans="2:9" ht="15.75" customHeight="1">
      <c r="B746" s="46"/>
      <c r="H746" s="8"/>
      <c r="I746" s="94"/>
    </row>
    <row r="747" spans="2:9" ht="15.75" customHeight="1">
      <c r="B747" s="46"/>
      <c r="H747" s="8"/>
      <c r="I747" s="94"/>
    </row>
    <row r="748" spans="2:9" ht="15.75" customHeight="1">
      <c r="B748" s="46"/>
      <c r="H748" s="8"/>
      <c r="I748" s="94"/>
    </row>
    <row r="749" spans="2:9" ht="15.75" customHeight="1">
      <c r="B749" s="46"/>
      <c r="H749" s="8"/>
      <c r="I749" s="94"/>
    </row>
    <row r="750" spans="2:9" ht="15.75" customHeight="1">
      <c r="B750" s="46"/>
      <c r="H750" s="8"/>
      <c r="I750" s="94"/>
    </row>
    <row r="751" spans="2:9" ht="15.75" customHeight="1">
      <c r="B751" s="46"/>
      <c r="H751" s="8"/>
      <c r="I751" s="94"/>
    </row>
    <row r="752" spans="2:9" ht="15.75" customHeight="1">
      <c r="B752" s="46"/>
      <c r="H752" s="8"/>
      <c r="I752" s="94"/>
    </row>
    <row r="753" spans="2:9" ht="15.75" customHeight="1">
      <c r="B753" s="46"/>
      <c r="H753" s="8"/>
      <c r="I753" s="94"/>
    </row>
    <row r="754" spans="2:9" ht="15.75" customHeight="1">
      <c r="B754" s="46"/>
      <c r="H754" s="8"/>
      <c r="I754" s="94"/>
    </row>
    <row r="755" spans="2:9" ht="15.75" customHeight="1">
      <c r="B755" s="46"/>
      <c r="H755" s="8"/>
      <c r="I755" s="94"/>
    </row>
    <row r="756" spans="2:9" ht="15.75" customHeight="1">
      <c r="B756" s="46"/>
      <c r="H756" s="8"/>
      <c r="I756" s="94"/>
    </row>
    <row r="757" spans="2:9" ht="15.75" customHeight="1">
      <c r="B757" s="46"/>
      <c r="H757" s="8"/>
      <c r="I757" s="94"/>
    </row>
    <row r="758" spans="2:9" ht="15.75" customHeight="1">
      <c r="B758" s="46"/>
      <c r="H758" s="8"/>
      <c r="I758" s="94"/>
    </row>
    <row r="759" spans="2:9" ht="15.75" customHeight="1">
      <c r="B759" s="46"/>
      <c r="H759" s="8"/>
      <c r="I759" s="94"/>
    </row>
    <row r="760" spans="2:9" ht="15.75" customHeight="1">
      <c r="B760" s="46"/>
      <c r="H760" s="8"/>
      <c r="I760" s="94"/>
    </row>
    <row r="761" spans="2:9" ht="15.75" customHeight="1">
      <c r="B761" s="46"/>
      <c r="H761" s="8"/>
      <c r="I761" s="94"/>
    </row>
    <row r="762" spans="2:9" ht="15.75" customHeight="1">
      <c r="B762" s="46"/>
      <c r="H762" s="8"/>
      <c r="I762" s="94"/>
    </row>
    <row r="763" spans="2:9" ht="15.75" customHeight="1">
      <c r="B763" s="46"/>
      <c r="H763" s="8"/>
      <c r="I763" s="94"/>
    </row>
    <row r="764" spans="2:9" ht="15.75" customHeight="1">
      <c r="B764" s="46"/>
      <c r="H764" s="8"/>
      <c r="I764" s="94"/>
    </row>
    <row r="765" spans="2:9" ht="15.75" customHeight="1">
      <c r="B765" s="46"/>
      <c r="H765" s="8"/>
      <c r="I765" s="94"/>
    </row>
    <row r="766" spans="2:9" ht="15.75" customHeight="1">
      <c r="B766" s="46"/>
      <c r="H766" s="8"/>
      <c r="I766" s="94"/>
    </row>
    <row r="767" spans="2:9" ht="15.75" customHeight="1">
      <c r="B767" s="46"/>
      <c r="H767" s="8"/>
      <c r="I767" s="94"/>
    </row>
    <row r="768" spans="2:9" ht="15.75" customHeight="1">
      <c r="B768" s="46"/>
      <c r="H768" s="8"/>
      <c r="I768" s="94"/>
    </row>
    <row r="769" spans="2:9" ht="15.75" customHeight="1">
      <c r="B769" s="46"/>
      <c r="H769" s="8"/>
      <c r="I769" s="94"/>
    </row>
    <row r="770" spans="2:9" ht="15.75" customHeight="1">
      <c r="B770" s="46"/>
      <c r="H770" s="8"/>
      <c r="I770" s="94"/>
    </row>
    <row r="771" spans="2:9" ht="15.75" customHeight="1">
      <c r="B771" s="46"/>
      <c r="H771" s="8"/>
      <c r="I771" s="94"/>
    </row>
    <row r="772" spans="2:9" ht="15.75" customHeight="1">
      <c r="B772" s="46"/>
      <c r="H772" s="8"/>
      <c r="I772" s="94"/>
    </row>
    <row r="773" spans="2:9" ht="15.75" customHeight="1">
      <c r="B773" s="46"/>
      <c r="H773" s="8"/>
      <c r="I773" s="94"/>
    </row>
    <row r="774" spans="2:9" ht="15.75" customHeight="1">
      <c r="B774" s="46"/>
      <c r="H774" s="8"/>
      <c r="I774" s="94"/>
    </row>
    <row r="775" spans="2:9" ht="15.75" customHeight="1">
      <c r="B775" s="46"/>
      <c r="H775" s="8"/>
      <c r="I775" s="94"/>
    </row>
    <row r="776" spans="2:9" ht="15.75" customHeight="1">
      <c r="B776" s="46"/>
      <c r="H776" s="8"/>
      <c r="I776" s="94"/>
    </row>
    <row r="777" spans="2:9" ht="15.75" customHeight="1">
      <c r="B777" s="46"/>
      <c r="H777" s="8"/>
      <c r="I777" s="94"/>
    </row>
    <row r="778" spans="2:9" ht="15.75" customHeight="1">
      <c r="B778" s="46"/>
      <c r="H778" s="8"/>
      <c r="I778" s="94"/>
    </row>
    <row r="779" spans="2:9" ht="15.75" customHeight="1">
      <c r="B779" s="46"/>
      <c r="H779" s="8"/>
      <c r="I779" s="94"/>
    </row>
    <row r="780" spans="2:9" ht="15.75" customHeight="1">
      <c r="B780" s="46"/>
      <c r="H780" s="8"/>
      <c r="I780" s="94"/>
    </row>
    <row r="781" spans="2:9" ht="15.75" customHeight="1">
      <c r="B781" s="46"/>
      <c r="H781" s="8"/>
      <c r="I781" s="94"/>
    </row>
    <row r="782" spans="2:9" ht="15.75" customHeight="1">
      <c r="B782" s="46"/>
      <c r="H782" s="8"/>
      <c r="I782" s="94"/>
    </row>
    <row r="783" spans="2:9" ht="15.75" customHeight="1">
      <c r="B783" s="46"/>
      <c r="H783" s="8"/>
      <c r="I783" s="94"/>
    </row>
    <row r="784" spans="2:9" ht="15.75" customHeight="1">
      <c r="B784" s="46"/>
      <c r="H784" s="8"/>
      <c r="I784" s="94"/>
    </row>
    <row r="785" spans="2:9" ht="15.75" customHeight="1">
      <c r="B785" s="46"/>
      <c r="H785" s="8"/>
      <c r="I785" s="94"/>
    </row>
    <row r="786" spans="2:9" ht="15.75" customHeight="1">
      <c r="B786" s="46"/>
      <c r="H786" s="8"/>
      <c r="I786" s="94"/>
    </row>
    <row r="787" spans="2:9" ht="15.75" customHeight="1">
      <c r="B787" s="46"/>
      <c r="H787" s="8"/>
      <c r="I787" s="94"/>
    </row>
    <row r="788" spans="2:9" ht="15.75" customHeight="1">
      <c r="B788" s="46"/>
      <c r="H788" s="8"/>
      <c r="I788" s="94"/>
    </row>
    <row r="789" spans="2:9" ht="15.75" customHeight="1">
      <c r="B789" s="46"/>
      <c r="H789" s="8"/>
      <c r="I789" s="94"/>
    </row>
    <row r="790" spans="2:9" ht="15.75" customHeight="1">
      <c r="B790" s="46"/>
      <c r="H790" s="8"/>
      <c r="I790" s="94"/>
    </row>
    <row r="791" spans="2:9" ht="15.75" customHeight="1">
      <c r="B791" s="46"/>
      <c r="H791" s="8"/>
      <c r="I791" s="94"/>
    </row>
    <row r="792" spans="2:9" ht="15.75" customHeight="1">
      <c r="B792" s="46"/>
      <c r="H792" s="8"/>
      <c r="I792" s="94"/>
    </row>
    <row r="793" spans="2:9" ht="15.75" customHeight="1">
      <c r="B793" s="46"/>
      <c r="H793" s="8"/>
      <c r="I793" s="94"/>
    </row>
    <row r="794" spans="2:9" ht="15.75" customHeight="1">
      <c r="B794" s="46"/>
      <c r="H794" s="8"/>
      <c r="I794" s="94"/>
    </row>
    <row r="795" spans="2:9" ht="15.75" customHeight="1">
      <c r="B795" s="46"/>
      <c r="H795" s="8"/>
      <c r="I795" s="94"/>
    </row>
    <row r="796" spans="2:9" ht="15.75" customHeight="1">
      <c r="B796" s="46"/>
      <c r="H796" s="8"/>
      <c r="I796" s="94"/>
    </row>
    <row r="797" spans="2:9" ht="15.75" customHeight="1">
      <c r="B797" s="46"/>
      <c r="H797" s="8"/>
      <c r="I797" s="94"/>
    </row>
    <row r="798" spans="2:9" ht="15.75" customHeight="1">
      <c r="B798" s="46"/>
      <c r="H798" s="8"/>
      <c r="I798" s="94"/>
    </row>
    <row r="799" spans="2:9" ht="15.75" customHeight="1">
      <c r="B799" s="46"/>
      <c r="H799" s="8"/>
      <c r="I799" s="94"/>
    </row>
    <row r="800" spans="2:9" ht="15.75" customHeight="1">
      <c r="B800" s="46"/>
      <c r="H800" s="8"/>
      <c r="I800" s="94"/>
    </row>
    <row r="801" spans="2:9" ht="15.75" customHeight="1">
      <c r="B801" s="46"/>
      <c r="H801" s="8"/>
      <c r="I801" s="94"/>
    </row>
    <row r="802" spans="2:9" ht="15.75" customHeight="1">
      <c r="B802" s="46"/>
      <c r="H802" s="8"/>
      <c r="I802" s="94"/>
    </row>
    <row r="803" spans="2:9" ht="15.75" customHeight="1">
      <c r="B803" s="46"/>
      <c r="H803" s="8"/>
      <c r="I803" s="94"/>
    </row>
    <row r="804" spans="2:9" ht="15.75" customHeight="1">
      <c r="B804" s="46"/>
      <c r="H804" s="8"/>
      <c r="I804" s="94"/>
    </row>
    <row r="805" spans="2:9" ht="15.75" customHeight="1">
      <c r="B805" s="46"/>
      <c r="H805" s="8"/>
      <c r="I805" s="94"/>
    </row>
    <row r="806" spans="2:9" ht="15.75" customHeight="1">
      <c r="B806" s="46"/>
      <c r="H806" s="8"/>
      <c r="I806" s="94"/>
    </row>
    <row r="807" spans="2:9" ht="15.75" customHeight="1">
      <c r="B807" s="46"/>
      <c r="H807" s="8"/>
      <c r="I807" s="94"/>
    </row>
    <row r="808" spans="2:9" ht="15.75" customHeight="1">
      <c r="B808" s="46"/>
      <c r="H808" s="8"/>
      <c r="I808" s="94"/>
    </row>
    <row r="809" spans="2:9" ht="15.75" customHeight="1">
      <c r="B809" s="46"/>
      <c r="H809" s="8"/>
      <c r="I809" s="94"/>
    </row>
    <row r="810" spans="2:9" ht="15.75" customHeight="1">
      <c r="B810" s="46"/>
      <c r="H810" s="8"/>
      <c r="I810" s="94"/>
    </row>
    <row r="811" spans="2:9" ht="15.75" customHeight="1">
      <c r="B811" s="46"/>
      <c r="H811" s="8"/>
      <c r="I811" s="94"/>
    </row>
    <row r="812" spans="2:9" ht="15.75" customHeight="1">
      <c r="B812" s="46"/>
      <c r="H812" s="8"/>
      <c r="I812" s="94"/>
    </row>
    <row r="813" spans="2:9" ht="15.75" customHeight="1">
      <c r="B813" s="46"/>
      <c r="H813" s="8"/>
      <c r="I813" s="94"/>
    </row>
    <row r="814" spans="2:9" ht="15.75" customHeight="1">
      <c r="B814" s="46"/>
      <c r="H814" s="8"/>
      <c r="I814" s="94"/>
    </row>
    <row r="815" spans="2:9" ht="15.75" customHeight="1">
      <c r="B815" s="46"/>
      <c r="H815" s="8"/>
      <c r="I815" s="94"/>
    </row>
    <row r="816" spans="2:9" ht="15.75" customHeight="1">
      <c r="B816" s="46"/>
      <c r="H816" s="8"/>
      <c r="I816" s="94"/>
    </row>
    <row r="817" spans="2:9" ht="15.75" customHeight="1">
      <c r="B817" s="46"/>
      <c r="H817" s="8"/>
      <c r="I817" s="94"/>
    </row>
    <row r="818" spans="2:9" ht="15.75" customHeight="1">
      <c r="B818" s="46"/>
      <c r="H818" s="8"/>
      <c r="I818" s="94"/>
    </row>
    <row r="819" spans="2:9" ht="15.75" customHeight="1">
      <c r="B819" s="46"/>
      <c r="H819" s="8"/>
      <c r="I819" s="94"/>
    </row>
    <row r="820" spans="2:9" ht="15.75" customHeight="1">
      <c r="B820" s="46"/>
      <c r="H820" s="8"/>
      <c r="I820" s="94"/>
    </row>
    <row r="821" spans="2:9" ht="15.75" customHeight="1">
      <c r="B821" s="46"/>
      <c r="H821" s="8"/>
      <c r="I821" s="94"/>
    </row>
    <row r="822" spans="2:9" ht="15.75" customHeight="1">
      <c r="B822" s="46"/>
      <c r="H822" s="8"/>
      <c r="I822" s="94"/>
    </row>
    <row r="823" spans="2:9" ht="15.75" customHeight="1">
      <c r="B823" s="46"/>
      <c r="H823" s="8"/>
      <c r="I823" s="94"/>
    </row>
    <row r="824" spans="2:9" ht="15.75" customHeight="1">
      <c r="B824" s="46"/>
      <c r="H824" s="8"/>
      <c r="I824" s="94"/>
    </row>
    <row r="825" spans="2:9" ht="15.75" customHeight="1">
      <c r="B825" s="46"/>
      <c r="H825" s="8"/>
      <c r="I825" s="94"/>
    </row>
    <row r="826" spans="2:9" ht="15.75" customHeight="1">
      <c r="B826" s="46"/>
      <c r="H826" s="8"/>
      <c r="I826" s="94"/>
    </row>
    <row r="827" spans="2:9" ht="15.75" customHeight="1">
      <c r="B827" s="46"/>
      <c r="H827" s="8"/>
      <c r="I827" s="94"/>
    </row>
    <row r="828" spans="2:9" ht="15.75" customHeight="1">
      <c r="B828" s="46"/>
      <c r="H828" s="8"/>
      <c r="I828" s="94"/>
    </row>
    <row r="829" spans="2:9" ht="15.75" customHeight="1">
      <c r="B829" s="46"/>
      <c r="H829" s="8"/>
      <c r="I829" s="94"/>
    </row>
    <row r="830" spans="2:9" ht="15.75" customHeight="1">
      <c r="B830" s="46"/>
      <c r="H830" s="8"/>
      <c r="I830" s="94"/>
    </row>
    <row r="831" spans="2:9" ht="15.75" customHeight="1">
      <c r="B831" s="46"/>
      <c r="H831" s="8"/>
      <c r="I831" s="94"/>
    </row>
    <row r="832" spans="2:9" ht="15.75" customHeight="1">
      <c r="B832" s="46"/>
      <c r="H832" s="8"/>
      <c r="I832" s="94"/>
    </row>
    <row r="833" spans="2:9" ht="15.75" customHeight="1">
      <c r="B833" s="46"/>
      <c r="H833" s="8"/>
      <c r="I833" s="94"/>
    </row>
    <row r="834" spans="2:9" ht="15.75" customHeight="1">
      <c r="B834" s="46"/>
      <c r="H834" s="8"/>
      <c r="I834" s="94"/>
    </row>
    <row r="835" spans="2:9" ht="15.75" customHeight="1">
      <c r="B835" s="46"/>
      <c r="H835" s="8"/>
      <c r="I835" s="94"/>
    </row>
    <row r="836" spans="2:9" ht="15.75" customHeight="1">
      <c r="B836" s="46"/>
      <c r="H836" s="8"/>
      <c r="I836" s="94"/>
    </row>
    <row r="837" spans="2:9" ht="15.75" customHeight="1">
      <c r="B837" s="46"/>
      <c r="H837" s="8"/>
      <c r="I837" s="94"/>
    </row>
    <row r="838" spans="2:9" ht="15.75" customHeight="1">
      <c r="B838" s="46"/>
      <c r="H838" s="8"/>
      <c r="I838" s="94"/>
    </row>
    <row r="839" spans="2:9" ht="15.75" customHeight="1">
      <c r="B839" s="46"/>
      <c r="H839" s="8"/>
      <c r="I839" s="94"/>
    </row>
    <row r="840" spans="2:9" ht="15.75" customHeight="1">
      <c r="B840" s="46"/>
      <c r="H840" s="8"/>
      <c r="I840" s="94"/>
    </row>
    <row r="841" spans="2:9" ht="15.75" customHeight="1">
      <c r="B841" s="46"/>
      <c r="H841" s="8"/>
      <c r="I841" s="94"/>
    </row>
    <row r="842" spans="2:9" ht="15.75" customHeight="1">
      <c r="B842" s="46"/>
      <c r="H842" s="8"/>
      <c r="I842" s="94"/>
    </row>
    <row r="843" spans="2:9" ht="15.75" customHeight="1">
      <c r="B843" s="46"/>
      <c r="H843" s="8"/>
      <c r="I843" s="94"/>
    </row>
    <row r="844" spans="2:9" ht="15.75" customHeight="1">
      <c r="B844" s="46"/>
      <c r="H844" s="8"/>
      <c r="I844" s="94"/>
    </row>
    <row r="845" spans="2:9" ht="15.75" customHeight="1">
      <c r="B845" s="46"/>
      <c r="H845" s="8"/>
      <c r="I845" s="94"/>
    </row>
    <row r="846" spans="2:9" ht="15.75" customHeight="1">
      <c r="B846" s="46"/>
      <c r="H846" s="8"/>
      <c r="I846" s="94"/>
    </row>
    <row r="847" spans="2:9" ht="15.75" customHeight="1">
      <c r="B847" s="46"/>
      <c r="H847" s="8"/>
      <c r="I847" s="94"/>
    </row>
    <row r="848" spans="2:9" ht="15.75" customHeight="1">
      <c r="B848" s="46"/>
      <c r="H848" s="8"/>
      <c r="I848" s="94"/>
    </row>
    <row r="849" spans="2:9" ht="15.75" customHeight="1">
      <c r="B849" s="46"/>
      <c r="H849" s="8"/>
      <c r="I849" s="94"/>
    </row>
    <row r="850" spans="2:9" ht="15.75" customHeight="1">
      <c r="B850" s="46"/>
      <c r="H850" s="8"/>
      <c r="I850" s="94"/>
    </row>
    <row r="851" spans="2:9" ht="15.75" customHeight="1">
      <c r="B851" s="46"/>
      <c r="H851" s="8"/>
      <c r="I851" s="94"/>
    </row>
    <row r="852" spans="2:9" ht="15.75" customHeight="1">
      <c r="B852" s="46"/>
      <c r="H852" s="8"/>
      <c r="I852" s="94"/>
    </row>
    <row r="853" spans="2:9" ht="15.75" customHeight="1">
      <c r="B853" s="46"/>
      <c r="H853" s="8"/>
      <c r="I853" s="94"/>
    </row>
    <row r="854" spans="2:9" ht="15.75" customHeight="1">
      <c r="B854" s="46"/>
      <c r="H854" s="8"/>
      <c r="I854" s="94"/>
    </row>
    <row r="855" spans="2:9" ht="15.75" customHeight="1">
      <c r="B855" s="46"/>
      <c r="H855" s="8"/>
      <c r="I855" s="94"/>
    </row>
    <row r="856" spans="2:9" ht="15.75" customHeight="1">
      <c r="B856" s="46"/>
      <c r="H856" s="8"/>
      <c r="I856" s="94"/>
    </row>
    <row r="857" spans="2:9" ht="15.75" customHeight="1">
      <c r="B857" s="46"/>
      <c r="H857" s="8"/>
      <c r="I857" s="94"/>
    </row>
    <row r="858" spans="2:9" ht="15.75" customHeight="1">
      <c r="B858" s="46"/>
      <c r="H858" s="8"/>
      <c r="I858" s="94"/>
    </row>
    <row r="859" spans="2:9" ht="15.75" customHeight="1">
      <c r="B859" s="46"/>
      <c r="H859" s="8"/>
      <c r="I859" s="94"/>
    </row>
    <row r="860" spans="2:9" ht="15.75" customHeight="1">
      <c r="B860" s="46"/>
      <c r="H860" s="8"/>
      <c r="I860" s="94"/>
    </row>
    <row r="861" spans="2:9" ht="15.75" customHeight="1">
      <c r="B861" s="46"/>
      <c r="H861" s="8"/>
      <c r="I861" s="94"/>
    </row>
    <row r="862" spans="2:9" ht="15.75" customHeight="1">
      <c r="B862" s="46"/>
      <c r="H862" s="8"/>
      <c r="I862" s="94"/>
    </row>
    <row r="863" spans="2:9" ht="15.75" customHeight="1">
      <c r="B863" s="46"/>
      <c r="H863" s="8"/>
      <c r="I863" s="94"/>
    </row>
    <row r="864" spans="2:9" ht="15.75" customHeight="1">
      <c r="B864" s="46"/>
      <c r="H864" s="8"/>
      <c r="I864" s="94"/>
    </row>
    <row r="865" spans="2:9" ht="15.75" customHeight="1">
      <c r="B865" s="46"/>
      <c r="H865" s="8"/>
      <c r="I865" s="94"/>
    </row>
    <row r="866" spans="2:9" ht="15.75" customHeight="1">
      <c r="B866" s="46"/>
      <c r="H866" s="8"/>
      <c r="I866" s="94"/>
    </row>
    <row r="867" spans="2:9" ht="15.75" customHeight="1">
      <c r="B867" s="46"/>
      <c r="H867" s="8"/>
      <c r="I867" s="94"/>
    </row>
    <row r="868" spans="2:9" ht="15.75" customHeight="1">
      <c r="B868" s="46"/>
      <c r="H868" s="8"/>
      <c r="I868" s="94"/>
    </row>
    <row r="869" spans="2:9" ht="15.75" customHeight="1">
      <c r="B869" s="46"/>
      <c r="H869" s="8"/>
      <c r="I869" s="94"/>
    </row>
    <row r="870" spans="2:9" ht="15.75" customHeight="1">
      <c r="B870" s="46"/>
      <c r="H870" s="8"/>
      <c r="I870" s="94"/>
    </row>
    <row r="871" spans="2:9" ht="15.75" customHeight="1">
      <c r="B871" s="46"/>
      <c r="H871" s="8"/>
      <c r="I871" s="94"/>
    </row>
    <row r="872" spans="2:9" ht="15.75" customHeight="1">
      <c r="B872" s="46"/>
      <c r="H872" s="8"/>
      <c r="I872" s="94"/>
    </row>
    <row r="873" spans="2:9" ht="15.75" customHeight="1">
      <c r="B873" s="46"/>
      <c r="H873" s="8"/>
      <c r="I873" s="94"/>
    </row>
    <row r="874" spans="2:9" ht="15.75" customHeight="1">
      <c r="B874" s="46"/>
      <c r="H874" s="8"/>
      <c r="I874" s="94"/>
    </row>
    <row r="875" spans="2:9" ht="15.75" customHeight="1">
      <c r="B875" s="46"/>
      <c r="H875" s="8"/>
      <c r="I875" s="94"/>
    </row>
    <row r="876" spans="2:9" ht="15.75" customHeight="1">
      <c r="B876" s="46"/>
      <c r="H876" s="8"/>
      <c r="I876" s="94"/>
    </row>
    <row r="877" spans="2:9" ht="15.75" customHeight="1">
      <c r="B877" s="46"/>
      <c r="H877" s="8"/>
      <c r="I877" s="94"/>
    </row>
    <row r="878" spans="2:9" ht="15.75" customHeight="1">
      <c r="B878" s="46"/>
      <c r="H878" s="8"/>
      <c r="I878" s="94"/>
    </row>
    <row r="879" spans="2:9" ht="15.75" customHeight="1">
      <c r="B879" s="46"/>
      <c r="H879" s="8"/>
      <c r="I879" s="94"/>
    </row>
    <row r="880" spans="2:9" ht="15.75" customHeight="1">
      <c r="B880" s="46"/>
      <c r="H880" s="8"/>
      <c r="I880" s="94"/>
    </row>
    <row r="881" spans="2:9" ht="15.75" customHeight="1">
      <c r="B881" s="46"/>
      <c r="H881" s="8"/>
      <c r="I881" s="94"/>
    </row>
    <row r="882" spans="2:9" ht="15.75" customHeight="1">
      <c r="B882" s="46"/>
      <c r="H882" s="8"/>
      <c r="I882" s="94"/>
    </row>
    <row r="883" spans="2:9" ht="15.75" customHeight="1">
      <c r="B883" s="46"/>
      <c r="H883" s="8"/>
      <c r="I883" s="94"/>
    </row>
    <row r="884" spans="2:9" ht="15.75" customHeight="1">
      <c r="B884" s="46"/>
      <c r="H884" s="8"/>
      <c r="I884" s="94"/>
    </row>
    <row r="885" spans="2:9" ht="15.75" customHeight="1">
      <c r="B885" s="46"/>
      <c r="H885" s="8"/>
      <c r="I885" s="94"/>
    </row>
    <row r="886" spans="2:9" ht="15.75" customHeight="1">
      <c r="B886" s="46"/>
      <c r="H886" s="8"/>
      <c r="I886" s="94"/>
    </row>
    <row r="887" spans="2:9" ht="15.75" customHeight="1">
      <c r="B887" s="46"/>
      <c r="H887" s="8"/>
      <c r="I887" s="94"/>
    </row>
    <row r="888" spans="2:9" ht="15.75" customHeight="1">
      <c r="B888" s="46"/>
      <c r="H888" s="8"/>
      <c r="I888" s="94"/>
    </row>
    <row r="889" spans="2:9" ht="15.75" customHeight="1">
      <c r="B889" s="46"/>
      <c r="H889" s="8"/>
      <c r="I889" s="94"/>
    </row>
    <row r="890" spans="2:9" ht="15.75" customHeight="1">
      <c r="B890" s="46"/>
      <c r="H890" s="8"/>
      <c r="I890" s="94"/>
    </row>
    <row r="891" spans="2:9" ht="15.75" customHeight="1">
      <c r="B891" s="46"/>
      <c r="H891" s="8"/>
      <c r="I891" s="94"/>
    </row>
    <row r="892" spans="2:9" ht="15.75" customHeight="1">
      <c r="B892" s="46"/>
      <c r="H892" s="8"/>
      <c r="I892" s="94"/>
    </row>
    <row r="893" spans="2:9" ht="15.75" customHeight="1">
      <c r="B893" s="46"/>
      <c r="H893" s="8"/>
      <c r="I893" s="94"/>
    </row>
    <row r="894" spans="2:9" ht="15.75" customHeight="1">
      <c r="B894" s="46"/>
      <c r="H894" s="8"/>
      <c r="I894" s="94"/>
    </row>
    <row r="895" spans="2:9" ht="15.75" customHeight="1">
      <c r="B895" s="46"/>
      <c r="H895" s="8"/>
      <c r="I895" s="94"/>
    </row>
    <row r="896" spans="2:9" ht="15.75" customHeight="1">
      <c r="B896" s="46"/>
      <c r="H896" s="8"/>
      <c r="I896" s="94"/>
    </row>
    <row r="897" spans="2:9" ht="15.75" customHeight="1">
      <c r="B897" s="46"/>
      <c r="H897" s="8"/>
      <c r="I897" s="94"/>
    </row>
    <row r="898" spans="2:9" ht="15.75" customHeight="1">
      <c r="B898" s="46"/>
      <c r="H898" s="8"/>
      <c r="I898" s="94"/>
    </row>
    <row r="899" spans="2:9" ht="15.75" customHeight="1">
      <c r="B899" s="46"/>
      <c r="H899" s="8"/>
      <c r="I899" s="94"/>
    </row>
    <row r="900" spans="2:9" ht="15.75" customHeight="1">
      <c r="B900" s="46"/>
      <c r="H900" s="8"/>
      <c r="I900" s="94"/>
    </row>
    <row r="901" spans="2:9" ht="15.75" customHeight="1">
      <c r="B901" s="46"/>
      <c r="H901" s="8"/>
      <c r="I901" s="94"/>
    </row>
    <row r="902" spans="2:9" ht="15.75" customHeight="1">
      <c r="B902" s="46"/>
      <c r="H902" s="8"/>
      <c r="I902" s="94"/>
    </row>
    <row r="903" spans="2:9" ht="15.75" customHeight="1">
      <c r="B903" s="46"/>
      <c r="H903" s="8"/>
      <c r="I903" s="94"/>
    </row>
    <row r="904" spans="2:9" ht="15.75" customHeight="1">
      <c r="B904" s="46"/>
      <c r="H904" s="8"/>
      <c r="I904" s="94"/>
    </row>
    <row r="905" spans="2:9" ht="15.75" customHeight="1">
      <c r="B905" s="46"/>
      <c r="H905" s="8"/>
      <c r="I905" s="94"/>
    </row>
    <row r="906" spans="2:9" ht="15.75" customHeight="1">
      <c r="B906" s="46"/>
      <c r="H906" s="8"/>
      <c r="I906" s="94"/>
    </row>
    <row r="907" spans="2:9" ht="15.75" customHeight="1">
      <c r="B907" s="46"/>
      <c r="H907" s="8"/>
      <c r="I907" s="94"/>
    </row>
    <row r="908" spans="2:9" ht="15.75" customHeight="1">
      <c r="B908" s="46"/>
      <c r="H908" s="8"/>
      <c r="I908" s="94"/>
    </row>
    <row r="909" spans="2:9" ht="15.75" customHeight="1">
      <c r="B909" s="46"/>
      <c r="H909" s="8"/>
      <c r="I909" s="94"/>
    </row>
    <row r="910" spans="2:9" ht="15.75" customHeight="1">
      <c r="B910" s="46"/>
      <c r="H910" s="8"/>
      <c r="I910" s="94"/>
    </row>
    <row r="911" spans="2:9" ht="15.75" customHeight="1">
      <c r="B911" s="46"/>
      <c r="H911" s="8"/>
      <c r="I911" s="94"/>
    </row>
    <row r="912" spans="2:9" ht="15.75" customHeight="1">
      <c r="B912" s="46"/>
      <c r="H912" s="8"/>
      <c r="I912" s="94"/>
    </row>
    <row r="913" spans="2:9" ht="15.75" customHeight="1">
      <c r="B913" s="46"/>
      <c r="H913" s="8"/>
      <c r="I913" s="94"/>
    </row>
    <row r="914" spans="2:9" ht="15.75" customHeight="1">
      <c r="B914" s="46"/>
      <c r="H914" s="8"/>
      <c r="I914" s="94"/>
    </row>
    <row r="915" spans="2:9" ht="15.75" customHeight="1">
      <c r="B915" s="46"/>
      <c r="H915" s="8"/>
      <c r="I915" s="94"/>
    </row>
    <row r="916" spans="2:9" ht="15.75" customHeight="1">
      <c r="B916" s="46"/>
      <c r="H916" s="8"/>
      <c r="I916" s="94"/>
    </row>
    <row r="917" spans="2:9" ht="15.75" customHeight="1">
      <c r="B917" s="46"/>
      <c r="H917" s="8"/>
      <c r="I917" s="94"/>
    </row>
    <row r="918" spans="2:9" ht="15.75" customHeight="1">
      <c r="B918" s="46"/>
      <c r="H918" s="8"/>
      <c r="I918" s="94"/>
    </row>
    <row r="919" spans="2:9" ht="15.75" customHeight="1">
      <c r="B919" s="46"/>
      <c r="H919" s="8"/>
      <c r="I919" s="94"/>
    </row>
    <row r="920" spans="2:9" ht="15.75" customHeight="1">
      <c r="B920" s="46"/>
      <c r="H920" s="8"/>
      <c r="I920" s="94"/>
    </row>
    <row r="921" spans="2:9" ht="15.75" customHeight="1">
      <c r="B921" s="46"/>
      <c r="H921" s="8"/>
      <c r="I921" s="94"/>
    </row>
    <row r="922" spans="2:9" ht="15.75" customHeight="1">
      <c r="B922" s="46"/>
      <c r="H922" s="8"/>
      <c r="I922" s="94"/>
    </row>
    <row r="923" spans="2:9" ht="15.75" customHeight="1">
      <c r="B923" s="46"/>
      <c r="H923" s="8"/>
      <c r="I923" s="94"/>
    </row>
    <row r="924" spans="2:9" ht="15.75" customHeight="1">
      <c r="B924" s="46"/>
      <c r="H924" s="8"/>
      <c r="I924" s="94"/>
    </row>
    <row r="925" spans="2:9" ht="15.75" customHeight="1">
      <c r="B925" s="46"/>
      <c r="H925" s="8"/>
      <c r="I925" s="94"/>
    </row>
    <row r="926" spans="2:9" ht="15.75" customHeight="1">
      <c r="B926" s="46"/>
      <c r="H926" s="8"/>
      <c r="I926" s="94"/>
    </row>
    <row r="927" spans="2:9" ht="15.75" customHeight="1">
      <c r="B927" s="46"/>
      <c r="H927" s="8"/>
      <c r="I927" s="94"/>
    </row>
    <row r="928" spans="2:9" ht="15.75" customHeight="1">
      <c r="B928" s="46"/>
      <c r="H928" s="8"/>
      <c r="I928" s="94"/>
    </row>
    <row r="929" spans="2:9" ht="15.75" customHeight="1">
      <c r="B929" s="46"/>
      <c r="H929" s="8"/>
      <c r="I929" s="94"/>
    </row>
    <row r="930" spans="2:9" ht="15.75" customHeight="1">
      <c r="B930" s="46"/>
      <c r="H930" s="8"/>
      <c r="I930" s="94"/>
    </row>
    <row r="931" spans="2:9" ht="15.75" customHeight="1">
      <c r="B931" s="46"/>
      <c r="H931" s="8"/>
      <c r="I931" s="94"/>
    </row>
    <row r="932" spans="2:9" ht="15.75" customHeight="1">
      <c r="B932" s="46"/>
      <c r="H932" s="8"/>
      <c r="I932" s="94"/>
    </row>
    <row r="933" spans="2:9" ht="15.75" customHeight="1">
      <c r="B933" s="46"/>
      <c r="H933" s="8"/>
      <c r="I933" s="94"/>
    </row>
    <row r="934" spans="2:9" ht="15.75" customHeight="1">
      <c r="B934" s="46"/>
      <c r="H934" s="8"/>
      <c r="I934" s="94"/>
    </row>
    <row r="935" spans="2:9" ht="15.75" customHeight="1">
      <c r="B935" s="46"/>
      <c r="H935" s="8"/>
      <c r="I935" s="94"/>
    </row>
    <row r="936" spans="2:9" ht="15.75" customHeight="1">
      <c r="B936" s="46"/>
      <c r="H936" s="8"/>
      <c r="I936" s="94"/>
    </row>
    <row r="937" spans="2:9" ht="15.75" customHeight="1">
      <c r="B937" s="46"/>
      <c r="H937" s="8"/>
      <c r="I937" s="94"/>
    </row>
    <row r="938" spans="2:9" ht="15.75" customHeight="1">
      <c r="B938" s="46"/>
      <c r="H938" s="8"/>
      <c r="I938" s="94"/>
    </row>
    <row r="939" spans="2:9" ht="15.75" customHeight="1">
      <c r="B939" s="46"/>
      <c r="H939" s="8"/>
      <c r="I939" s="94"/>
    </row>
    <row r="940" spans="2:9" ht="15.75" customHeight="1">
      <c r="B940" s="46"/>
      <c r="H940" s="8"/>
      <c r="I940" s="94"/>
    </row>
    <row r="941" spans="2:9" ht="15.75" customHeight="1">
      <c r="B941" s="46"/>
      <c r="H941" s="8"/>
      <c r="I941" s="94"/>
    </row>
    <row r="942" spans="2:9" ht="15.75" customHeight="1">
      <c r="B942" s="46"/>
      <c r="H942" s="8"/>
      <c r="I942" s="94"/>
    </row>
    <row r="943" spans="2:9" ht="15.75" customHeight="1">
      <c r="B943" s="46"/>
      <c r="H943" s="8"/>
      <c r="I943" s="94"/>
    </row>
    <row r="944" spans="2:9" ht="15.75" customHeight="1">
      <c r="B944" s="46"/>
      <c r="H944" s="8"/>
      <c r="I944" s="94"/>
    </row>
    <row r="945" spans="2:9" ht="15.75" customHeight="1">
      <c r="B945" s="46"/>
      <c r="H945" s="8"/>
      <c r="I945" s="94"/>
    </row>
    <row r="946" spans="2:9" ht="15.75" customHeight="1">
      <c r="B946" s="46"/>
      <c r="H946" s="8"/>
      <c r="I946" s="94"/>
    </row>
    <row r="947" spans="2:9" ht="15.75" customHeight="1">
      <c r="B947" s="46"/>
      <c r="H947" s="8"/>
      <c r="I947" s="94"/>
    </row>
    <row r="948" spans="2:9" ht="15.75" customHeight="1">
      <c r="B948" s="46"/>
      <c r="H948" s="8"/>
      <c r="I948" s="94"/>
    </row>
    <row r="949" spans="2:9" ht="15.75" customHeight="1">
      <c r="B949" s="46"/>
      <c r="H949" s="8"/>
      <c r="I949" s="94"/>
    </row>
    <row r="950" spans="2:9" ht="15.75" customHeight="1">
      <c r="B950" s="46"/>
      <c r="H950" s="8"/>
      <c r="I950" s="94"/>
    </row>
    <row r="951" spans="2:9" ht="15.75" customHeight="1">
      <c r="B951" s="46"/>
      <c r="H951" s="8"/>
      <c r="I951" s="94"/>
    </row>
    <row r="952" spans="2:9" ht="15.75" customHeight="1">
      <c r="B952" s="46"/>
      <c r="H952" s="8"/>
      <c r="I952" s="94"/>
    </row>
    <row r="953" spans="2:9" ht="15.75" customHeight="1">
      <c r="B953" s="46"/>
      <c r="H953" s="8"/>
      <c r="I953" s="94"/>
    </row>
    <row r="954" spans="2:9" ht="15.75" customHeight="1">
      <c r="B954" s="46"/>
      <c r="H954" s="8"/>
      <c r="I954" s="94"/>
    </row>
    <row r="955" spans="2:9" ht="15.75" customHeight="1">
      <c r="B955" s="46"/>
      <c r="H955" s="8"/>
      <c r="I955" s="94"/>
    </row>
    <row r="956" spans="2:9" ht="15.75" customHeight="1">
      <c r="B956" s="46"/>
      <c r="H956" s="8"/>
      <c r="I956" s="94"/>
    </row>
    <row r="957" spans="2:9" ht="15.75" customHeight="1">
      <c r="B957" s="46"/>
      <c r="H957" s="8"/>
      <c r="I957" s="94"/>
    </row>
    <row r="958" spans="2:9" ht="15.75" customHeight="1">
      <c r="B958" s="46"/>
      <c r="H958" s="8"/>
      <c r="I958" s="94"/>
    </row>
    <row r="959" spans="2:9" ht="15.75" customHeight="1">
      <c r="B959" s="46"/>
      <c r="H959" s="8"/>
      <c r="I959" s="94"/>
    </row>
    <row r="960" spans="2:9" ht="15.75" customHeight="1">
      <c r="B960" s="46"/>
      <c r="H960" s="8"/>
      <c r="I960" s="94"/>
    </row>
    <row r="961" spans="2:9" ht="15.75" customHeight="1">
      <c r="B961" s="46"/>
      <c r="H961" s="8"/>
      <c r="I961" s="94"/>
    </row>
    <row r="962" spans="2:9" ht="15.75" customHeight="1">
      <c r="B962" s="46"/>
      <c r="H962" s="8"/>
      <c r="I962" s="94"/>
    </row>
    <row r="963" spans="2:9" ht="15.75" customHeight="1">
      <c r="B963" s="46"/>
      <c r="H963" s="8"/>
      <c r="I963" s="94"/>
    </row>
    <row r="964" spans="2:9" ht="15.75" customHeight="1">
      <c r="B964" s="46"/>
      <c r="H964" s="8"/>
      <c r="I964" s="94"/>
    </row>
    <row r="965" spans="2:9" ht="15.75" customHeight="1">
      <c r="B965" s="46"/>
      <c r="H965" s="8"/>
      <c r="I965" s="94"/>
    </row>
    <row r="966" spans="2:9" ht="15.75" customHeight="1">
      <c r="B966" s="46"/>
      <c r="H966" s="8"/>
      <c r="I966" s="94"/>
    </row>
    <row r="967" spans="2:9" ht="15.75" customHeight="1">
      <c r="B967" s="46"/>
      <c r="H967" s="8"/>
      <c r="I967" s="94"/>
    </row>
    <row r="968" spans="2:9" ht="15.75" customHeight="1">
      <c r="B968" s="46"/>
      <c r="H968" s="8"/>
      <c r="I968" s="94"/>
    </row>
    <row r="969" spans="2:9" ht="15.75" customHeight="1">
      <c r="B969" s="46"/>
      <c r="H969" s="8"/>
      <c r="I969" s="94"/>
    </row>
    <row r="970" spans="2:9" ht="15.75" customHeight="1">
      <c r="B970" s="46"/>
      <c r="H970" s="8"/>
      <c r="I970" s="94"/>
    </row>
    <row r="971" spans="2:9" ht="15.75" customHeight="1">
      <c r="B971" s="46"/>
      <c r="H971" s="8"/>
      <c r="I971" s="94"/>
    </row>
    <row r="972" spans="2:9" ht="15.75" customHeight="1">
      <c r="B972" s="46"/>
      <c r="H972" s="8"/>
      <c r="I972" s="94"/>
    </row>
    <row r="973" spans="2:9" ht="15.75" customHeight="1">
      <c r="B973" s="46"/>
      <c r="H973" s="8"/>
      <c r="I973" s="94"/>
    </row>
    <row r="974" spans="2:9" ht="15.75" customHeight="1">
      <c r="B974" s="46"/>
      <c r="H974" s="8"/>
      <c r="I974" s="94"/>
    </row>
    <row r="975" spans="2:9" ht="15.75" customHeight="1">
      <c r="B975" s="46"/>
      <c r="H975" s="8"/>
      <c r="I975" s="94"/>
    </row>
    <row r="976" spans="2:9" ht="15.75" customHeight="1">
      <c r="B976" s="46"/>
      <c r="H976" s="8"/>
      <c r="I976" s="94"/>
    </row>
    <row r="977" spans="2:9" ht="15.75" customHeight="1">
      <c r="B977" s="46"/>
      <c r="H977" s="8"/>
      <c r="I977" s="94"/>
    </row>
    <row r="978" spans="2:9" ht="15.75" customHeight="1">
      <c r="B978" s="46"/>
      <c r="H978" s="8"/>
      <c r="I978" s="94"/>
    </row>
    <row r="979" spans="2:9" ht="15.75" customHeight="1">
      <c r="B979" s="46"/>
      <c r="H979" s="8"/>
      <c r="I979" s="94"/>
    </row>
    <row r="980" spans="2:9" ht="15.75" customHeight="1">
      <c r="B980" s="46"/>
      <c r="H980" s="8"/>
      <c r="I980" s="94"/>
    </row>
    <row r="981" spans="2:9" ht="15.75" customHeight="1">
      <c r="B981" s="46"/>
      <c r="H981" s="8"/>
      <c r="I981" s="94"/>
    </row>
    <row r="982" spans="2:9" ht="15.75" customHeight="1">
      <c r="B982" s="46"/>
      <c r="H982" s="8"/>
      <c r="I982" s="94"/>
    </row>
    <row r="983" spans="2:9" ht="15.75" customHeight="1">
      <c r="B983" s="46"/>
      <c r="H983" s="8"/>
      <c r="I983" s="94"/>
    </row>
    <row r="984" spans="2:9" ht="15.75" customHeight="1">
      <c r="B984" s="46"/>
      <c r="H984" s="8"/>
      <c r="I984" s="94"/>
    </row>
    <row r="985" spans="2:9" ht="15.75" customHeight="1">
      <c r="B985" s="46"/>
      <c r="H985" s="8"/>
      <c r="I985" s="94"/>
    </row>
    <row r="986" spans="2:9" ht="15.75" customHeight="1">
      <c r="B986" s="46"/>
      <c r="H986" s="8"/>
      <c r="I986" s="94"/>
    </row>
    <row r="987" spans="2:9" ht="15.75" customHeight="1">
      <c r="B987" s="46"/>
      <c r="H987" s="8"/>
      <c r="I987" s="94"/>
    </row>
    <row r="988" spans="2:9" ht="15.75" customHeight="1">
      <c r="B988" s="46"/>
      <c r="H988" s="8"/>
      <c r="I988" s="94"/>
    </row>
    <row r="989" spans="2:9" ht="15.75" customHeight="1">
      <c r="B989" s="46"/>
      <c r="H989" s="8"/>
      <c r="I989" s="94"/>
    </row>
    <row r="990" spans="2:9" ht="15.75" customHeight="1">
      <c r="B990" s="46"/>
      <c r="H990" s="8"/>
      <c r="I990" s="94"/>
    </row>
    <row r="991" spans="2:9" ht="15.75" customHeight="1">
      <c r="B991" s="46"/>
      <c r="H991" s="8"/>
      <c r="I991" s="94"/>
    </row>
    <row r="992" spans="2:9" ht="15.75" customHeight="1">
      <c r="B992" s="46"/>
      <c r="H992" s="8"/>
      <c r="I992" s="94"/>
    </row>
    <row r="993" spans="2:9" ht="15.75" customHeight="1">
      <c r="B993" s="46"/>
      <c r="H993" s="8"/>
      <c r="I993" s="94"/>
    </row>
    <row r="994" spans="2:9" ht="15.75" customHeight="1">
      <c r="B994" s="46"/>
      <c r="H994" s="8"/>
      <c r="I994" s="94"/>
    </row>
    <row r="995" spans="2:9" ht="15.75" customHeight="1">
      <c r="B995" s="46"/>
      <c r="H995" s="8"/>
      <c r="I995" s="94"/>
    </row>
    <row r="996" spans="2:9" ht="15.75" customHeight="1">
      <c r="B996" s="46"/>
      <c r="H996" s="8"/>
      <c r="I996" s="94"/>
    </row>
    <row r="997" spans="2:9" ht="15.75" customHeight="1">
      <c r="B997" s="46"/>
      <c r="H997" s="8"/>
      <c r="I997" s="94"/>
    </row>
    <row r="998" spans="2:9" ht="15.75" customHeight="1">
      <c r="B998" s="46"/>
      <c r="H998" s="8"/>
      <c r="I998" s="94"/>
    </row>
    <row r="999" spans="2:9" ht="15.75" customHeight="1">
      <c r="B999" s="46"/>
      <c r="H999" s="8"/>
      <c r="I999" s="94"/>
    </row>
    <row r="1000" spans="2:9" ht="15.75" customHeight="1">
      <c r="B1000" s="46"/>
      <c r="H1000" s="8"/>
      <c r="I1000" s="94"/>
    </row>
    <row r="1001" spans="2:9" ht="15.75" customHeight="1">
      <c r="B1001" s="46"/>
      <c r="H1001" s="8"/>
      <c r="I1001" s="94"/>
    </row>
    <row r="1002" spans="2:9" ht="15.75" customHeight="1">
      <c r="B1002" s="46"/>
      <c r="H1002" s="8"/>
      <c r="I1002" s="94"/>
    </row>
  </sheetData>
  <mergeCells count="67">
    <mergeCell ref="B51:D51"/>
    <mergeCell ref="B70:D70"/>
    <mergeCell ref="H70:L70"/>
    <mergeCell ref="A62:K62"/>
    <mergeCell ref="B64:D64"/>
    <mergeCell ref="H64:L64"/>
    <mergeCell ref="B65:D65"/>
    <mergeCell ref="H65:L65"/>
    <mergeCell ref="B66:D66"/>
    <mergeCell ref="B67:D67"/>
    <mergeCell ref="H66:L66"/>
    <mergeCell ref="H67:L67"/>
    <mergeCell ref="B68:D68"/>
    <mergeCell ref="H68:L68"/>
    <mergeCell ref="B69:D69"/>
    <mergeCell ref="H69:L69"/>
    <mergeCell ref="A1:C6"/>
    <mergeCell ref="D1:G3"/>
    <mergeCell ref="H1:P1"/>
    <mergeCell ref="H2:P2"/>
    <mergeCell ref="H3:P3"/>
    <mergeCell ref="D4:G5"/>
    <mergeCell ref="K5:O5"/>
    <mergeCell ref="Q7:Q9"/>
    <mergeCell ref="K8:K9"/>
    <mergeCell ref="L8:L9"/>
    <mergeCell ref="M8:M9"/>
    <mergeCell ref="N8:N9"/>
    <mergeCell ref="O8:O9"/>
    <mergeCell ref="P8:P9"/>
    <mergeCell ref="W7:W9"/>
    <mergeCell ref="A8:A9"/>
    <mergeCell ref="B8:B9"/>
    <mergeCell ref="C8:C9"/>
    <mergeCell ref="D8:D9"/>
    <mergeCell ref="E8:E9"/>
    <mergeCell ref="F8:F9"/>
    <mergeCell ref="G8:G9"/>
    <mergeCell ref="R7:R9"/>
    <mergeCell ref="S7:S9"/>
    <mergeCell ref="T7:T9"/>
    <mergeCell ref="U7:U9"/>
    <mergeCell ref="V7:V9"/>
    <mergeCell ref="A7:O7"/>
    <mergeCell ref="H8:H9"/>
    <mergeCell ref="J8:J9"/>
    <mergeCell ref="A33:H33"/>
    <mergeCell ref="A37:B37"/>
    <mergeCell ref="A38:B38"/>
    <mergeCell ref="A39:P39"/>
    <mergeCell ref="B40:O40"/>
    <mergeCell ref="B54:D54"/>
    <mergeCell ref="H54:L54"/>
    <mergeCell ref="B41:O41"/>
    <mergeCell ref="B42:O42"/>
    <mergeCell ref="B52:D52"/>
    <mergeCell ref="H52:L52"/>
    <mergeCell ref="B53:D53"/>
    <mergeCell ref="H53:L53"/>
    <mergeCell ref="H50:L50"/>
    <mergeCell ref="H51:L51"/>
    <mergeCell ref="A46:K46"/>
    <mergeCell ref="B48:D48"/>
    <mergeCell ref="H48:L48"/>
    <mergeCell ref="B49:D49"/>
    <mergeCell ref="H49:L49"/>
    <mergeCell ref="B50:D50"/>
  </mergeCells>
  <phoneticPr fontId="48" type="noConversion"/>
  <hyperlinks>
    <hyperlink ref="D4" r:id="rId1"/>
  </hyperlinks>
  <pageMargins left="0" right="0" top="0.23622047244094491" bottom="0.15748031496062992" header="0" footer="0"/>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2"/>
  <sheetViews>
    <sheetView view="pageBreakPreview" topLeftCell="A19" zoomScale="107" zoomScaleNormal="100" zoomScaleSheetLayoutView="107" workbookViewId="0">
      <selection activeCell="D30" sqref="D30:H30"/>
    </sheetView>
  </sheetViews>
  <sheetFormatPr defaultColWidth="11.19921875" defaultRowHeight="15" customHeight="1"/>
  <cols>
    <col min="1" max="1" width="2.8984375" customWidth="1"/>
    <col min="2" max="2" width="6.5" style="115" customWidth="1"/>
    <col min="3" max="3" width="4" customWidth="1"/>
    <col min="4" max="4" width="7.3984375" customWidth="1"/>
    <col min="5" max="5" width="11.8984375" style="137" customWidth="1"/>
    <col min="6" max="6" width="11.796875" customWidth="1"/>
    <col min="7" max="7" width="10.59765625" customWidth="1"/>
    <col min="8" max="8" width="10.3984375" customWidth="1"/>
    <col min="9" max="9" width="5.19921875" customWidth="1"/>
    <col min="10" max="10" width="2.796875" customWidth="1"/>
    <col min="11" max="11" width="3.19921875" customWidth="1"/>
    <col min="12" max="12" width="3.09765625" customWidth="1"/>
    <col min="13" max="14" width="2.69921875" customWidth="1"/>
    <col min="15" max="15" width="3.09765625" customWidth="1"/>
    <col min="16" max="16" width="3.69921875" style="115" customWidth="1"/>
    <col min="17" max="22" width="2.3984375" customWidth="1"/>
    <col min="23" max="23" width="4.69921875" customWidth="1"/>
    <col min="24" max="32" width="4" customWidth="1"/>
  </cols>
  <sheetData>
    <row r="1" spans="1:23" ht="15.75" customHeight="1">
      <c r="A1" s="195"/>
      <c r="B1" s="175"/>
      <c r="C1" s="175"/>
      <c r="D1" s="3" t="s">
        <v>148</v>
      </c>
      <c r="E1" s="4"/>
      <c r="F1" s="4"/>
      <c r="G1" s="4"/>
      <c r="H1" s="4"/>
      <c r="I1" s="4"/>
      <c r="J1" s="4"/>
      <c r="K1" s="4"/>
      <c r="L1" s="4"/>
      <c r="M1" s="4"/>
      <c r="N1" s="4"/>
      <c r="O1" s="4"/>
      <c r="P1" s="114"/>
      <c r="Q1" s="4"/>
      <c r="R1" s="4"/>
      <c r="S1" s="4"/>
      <c r="T1" s="4"/>
      <c r="U1" s="4"/>
      <c r="V1" s="4"/>
      <c r="W1" s="4"/>
    </row>
    <row r="2" spans="1:23" ht="15.75" customHeight="1">
      <c r="A2" s="175"/>
      <c r="B2" s="175"/>
      <c r="C2" s="175"/>
      <c r="D2" s="3" t="s">
        <v>149</v>
      </c>
      <c r="E2" s="4"/>
      <c r="F2" s="4"/>
      <c r="G2" s="4"/>
      <c r="H2" s="4"/>
      <c r="I2" s="4"/>
      <c r="J2" s="4"/>
      <c r="K2" s="4"/>
      <c r="L2" s="4"/>
      <c r="M2" s="4"/>
      <c r="N2" s="4"/>
      <c r="O2" s="4"/>
      <c r="P2" s="114"/>
      <c r="Q2" s="4"/>
      <c r="R2" s="4"/>
      <c r="S2" s="4"/>
      <c r="T2" s="4"/>
      <c r="U2" s="4"/>
      <c r="V2" s="4"/>
      <c r="W2" s="4"/>
    </row>
    <row r="3" spans="1:23" ht="15.75" customHeight="1">
      <c r="A3" s="175"/>
      <c r="B3" s="175"/>
      <c r="C3" s="175"/>
      <c r="D3" s="3" t="s">
        <v>150</v>
      </c>
      <c r="E3" s="4"/>
      <c r="F3" s="4"/>
      <c r="G3" s="4"/>
      <c r="H3" s="4"/>
      <c r="I3" s="39"/>
      <c r="J3" s="39"/>
      <c r="K3" s="39"/>
      <c r="L3" s="39"/>
      <c r="M3" s="39"/>
      <c r="N3" s="39"/>
      <c r="O3" s="39"/>
      <c r="P3" s="130"/>
      <c r="Q3" s="39"/>
      <c r="R3" s="39"/>
      <c r="S3" s="39"/>
      <c r="T3" s="4"/>
      <c r="U3" s="4"/>
      <c r="V3" s="4"/>
      <c r="W3" s="4"/>
    </row>
    <row r="4" spans="1:23" ht="15.75" customHeight="1">
      <c r="A4" s="175"/>
      <c r="B4" s="175"/>
      <c r="C4" s="175"/>
      <c r="D4" s="3" t="s">
        <v>202</v>
      </c>
      <c r="E4" s="4"/>
      <c r="F4" s="4"/>
      <c r="G4" s="4"/>
      <c r="H4" s="4"/>
      <c r="I4" s="4"/>
      <c r="J4" s="4"/>
      <c r="K4" s="4"/>
      <c r="L4" s="4"/>
      <c r="M4" s="4"/>
      <c r="N4" s="4"/>
      <c r="O4" s="4"/>
      <c r="P4" s="114"/>
      <c r="Q4" s="4"/>
      <c r="R4" s="4"/>
      <c r="S4" s="4"/>
      <c r="T4" s="4"/>
    </row>
    <row r="5" spans="1:23" ht="15.75" customHeight="1">
      <c r="A5" s="175"/>
      <c r="B5" s="175"/>
      <c r="C5" s="175"/>
      <c r="D5" s="198" t="s">
        <v>203</v>
      </c>
      <c r="E5" s="175"/>
      <c r="F5" s="175"/>
      <c r="G5" s="175"/>
      <c r="H5" s="175"/>
      <c r="I5" s="175"/>
      <c r="J5" s="175"/>
      <c r="K5" s="175"/>
      <c r="L5" s="175"/>
      <c r="M5" s="175"/>
      <c r="N5" s="175"/>
      <c r="O5" s="175"/>
    </row>
    <row r="6" spans="1:23" ht="15.75" customHeight="1">
      <c r="A6" s="175"/>
      <c r="B6" s="175"/>
      <c r="C6" s="175"/>
      <c r="D6" s="198" t="s">
        <v>151</v>
      </c>
      <c r="E6" s="175"/>
      <c r="F6" s="175"/>
      <c r="G6" s="175"/>
      <c r="H6" s="175"/>
      <c r="I6" s="175"/>
      <c r="J6" s="175"/>
      <c r="K6" s="175"/>
      <c r="L6" s="175"/>
      <c r="M6" s="175"/>
      <c r="N6" s="175"/>
      <c r="O6" s="175"/>
    </row>
    <row r="7" spans="1:23" ht="19.5" customHeight="1">
      <c r="A7" s="191" t="s">
        <v>204</v>
      </c>
      <c r="B7" s="175"/>
      <c r="C7" s="175"/>
      <c r="D7" s="175"/>
      <c r="E7" s="175"/>
      <c r="F7" s="175"/>
      <c r="G7" s="175"/>
      <c r="H7" s="175"/>
      <c r="I7" s="175"/>
      <c r="J7" s="175"/>
      <c r="K7" s="175"/>
      <c r="L7" s="175"/>
      <c r="M7" s="175"/>
      <c r="N7" s="175"/>
      <c r="O7" s="175"/>
      <c r="Q7" s="190" t="s">
        <v>7</v>
      </c>
      <c r="R7" s="189" t="s">
        <v>8</v>
      </c>
      <c r="S7" s="190" t="s">
        <v>9</v>
      </c>
      <c r="T7" s="190" t="s">
        <v>10</v>
      </c>
      <c r="U7" s="190" t="s">
        <v>11</v>
      </c>
      <c r="V7" s="190" t="s">
        <v>12</v>
      </c>
      <c r="W7" s="184" t="s">
        <v>13</v>
      </c>
    </row>
    <row r="8" spans="1:23" ht="21.75" customHeight="1">
      <c r="A8" s="187" t="s">
        <v>14</v>
      </c>
      <c r="B8" s="189" t="s">
        <v>15</v>
      </c>
      <c r="C8" s="188" t="s">
        <v>16</v>
      </c>
      <c r="D8" s="188" t="s">
        <v>17</v>
      </c>
      <c r="E8" s="202" t="s">
        <v>18</v>
      </c>
      <c r="F8" s="188" t="s">
        <v>19</v>
      </c>
      <c r="G8" s="188" t="s">
        <v>20</v>
      </c>
      <c r="H8" s="188" t="s">
        <v>21</v>
      </c>
      <c r="I8" s="60" t="s">
        <v>22</v>
      </c>
      <c r="J8" s="190" t="s">
        <v>7</v>
      </c>
      <c r="K8" s="193" t="s">
        <v>8</v>
      </c>
      <c r="L8" s="194" t="s">
        <v>9</v>
      </c>
      <c r="M8" s="194" t="s">
        <v>10</v>
      </c>
      <c r="N8" s="194" t="s">
        <v>11</v>
      </c>
      <c r="O8" s="194" t="s">
        <v>12</v>
      </c>
      <c r="P8" s="193" t="s">
        <v>13</v>
      </c>
      <c r="Q8" s="185"/>
      <c r="R8" s="185"/>
      <c r="S8" s="185"/>
      <c r="T8" s="185"/>
      <c r="U8" s="185"/>
      <c r="V8" s="185"/>
      <c r="W8" s="185"/>
    </row>
    <row r="9" spans="1:23" ht="15.75" customHeight="1">
      <c r="A9" s="186"/>
      <c r="B9" s="201"/>
      <c r="C9" s="186"/>
      <c r="D9" s="186"/>
      <c r="E9" s="186"/>
      <c r="F9" s="186"/>
      <c r="G9" s="186"/>
      <c r="H9" s="186"/>
      <c r="I9" s="61" t="s">
        <v>23</v>
      </c>
      <c r="J9" s="186"/>
      <c r="K9" s="186"/>
      <c r="L9" s="186"/>
      <c r="M9" s="186"/>
      <c r="N9" s="186"/>
      <c r="O9" s="186"/>
      <c r="P9" s="203"/>
      <c r="Q9" s="186"/>
      <c r="R9" s="186"/>
      <c r="S9" s="186"/>
      <c r="T9" s="186"/>
      <c r="U9" s="186"/>
      <c r="V9" s="186"/>
      <c r="W9" s="186"/>
    </row>
    <row r="10" spans="1:23" ht="21" customHeight="1">
      <c r="A10" s="5">
        <v>1</v>
      </c>
      <c r="B10" s="110">
        <v>45413</v>
      </c>
      <c r="C10" s="7" t="s">
        <v>26</v>
      </c>
      <c r="D10" s="117" t="s">
        <v>40</v>
      </c>
      <c r="E10" s="65" t="s">
        <v>152</v>
      </c>
      <c r="F10" s="65" t="s">
        <v>30</v>
      </c>
      <c r="G10" s="65" t="s">
        <v>29</v>
      </c>
      <c r="H10" s="65" t="s">
        <v>31</v>
      </c>
      <c r="I10" s="63" t="s">
        <v>23</v>
      </c>
      <c r="J10" s="9">
        <v>5</v>
      </c>
      <c r="K10" s="9">
        <v>2</v>
      </c>
      <c r="L10" s="9">
        <v>1.7</v>
      </c>
      <c r="M10" s="9">
        <v>2.2000000000000002</v>
      </c>
      <c r="N10" s="9"/>
      <c r="O10" s="62">
        <v>1</v>
      </c>
      <c r="P10" s="131">
        <f t="shared" ref="P10:P22" si="0">W10</f>
        <v>791.5</v>
      </c>
      <c r="Q10" s="122">
        <f t="shared" ref="Q10:Q30" si="1">J10*70</f>
        <v>350</v>
      </c>
      <c r="R10" s="123">
        <f t="shared" ref="R10:R22" si="2">K10*75</f>
        <v>150</v>
      </c>
      <c r="S10" s="123">
        <f t="shared" ref="S10:S22" si="3">L10*25</f>
        <v>42.5</v>
      </c>
      <c r="T10" s="123">
        <f t="shared" ref="T10:T30" si="4">M10*45</f>
        <v>99.000000000000014</v>
      </c>
      <c r="U10" s="123">
        <f t="shared" ref="U10:U12" si="5">N10*60</f>
        <v>0</v>
      </c>
      <c r="V10" s="123">
        <f t="shared" ref="V10:V12" si="6">O10*150</f>
        <v>150</v>
      </c>
      <c r="W10" s="10">
        <f t="shared" ref="W10:W21" si="7">SUM(Q10:V10)</f>
        <v>791.5</v>
      </c>
    </row>
    <row r="11" spans="1:23" ht="20.25" customHeight="1">
      <c r="A11" s="5">
        <v>2</v>
      </c>
      <c r="B11" s="110">
        <v>45414</v>
      </c>
      <c r="C11" s="7" t="s">
        <v>32</v>
      </c>
      <c r="D11" s="105" t="s">
        <v>33</v>
      </c>
      <c r="E11" s="66" t="s">
        <v>153</v>
      </c>
      <c r="F11" s="65" t="s">
        <v>154</v>
      </c>
      <c r="G11" s="65" t="s">
        <v>35</v>
      </c>
      <c r="H11" s="65" t="s">
        <v>37</v>
      </c>
      <c r="I11" s="63"/>
      <c r="J11" s="9">
        <v>5</v>
      </c>
      <c r="K11" s="11">
        <v>2</v>
      </c>
      <c r="L11" s="11">
        <v>1.5</v>
      </c>
      <c r="M11" s="11">
        <v>2.5</v>
      </c>
      <c r="N11" s="11"/>
      <c r="O11" s="64"/>
      <c r="P11" s="131">
        <f t="shared" si="0"/>
        <v>650</v>
      </c>
      <c r="Q11" s="122">
        <f t="shared" si="1"/>
        <v>350</v>
      </c>
      <c r="R11" s="123">
        <f t="shared" si="2"/>
        <v>150</v>
      </c>
      <c r="S11" s="123">
        <f t="shared" si="3"/>
        <v>37.5</v>
      </c>
      <c r="T11" s="123">
        <f t="shared" si="4"/>
        <v>112.5</v>
      </c>
      <c r="U11" s="123">
        <f t="shared" si="5"/>
        <v>0</v>
      </c>
      <c r="V11" s="123">
        <f t="shared" si="6"/>
        <v>0</v>
      </c>
      <c r="W11" s="10">
        <f t="shared" si="7"/>
        <v>650</v>
      </c>
    </row>
    <row r="12" spans="1:23" ht="21.75" customHeight="1">
      <c r="A12" s="5">
        <v>3</v>
      </c>
      <c r="B12" s="110">
        <v>45415</v>
      </c>
      <c r="C12" s="7" t="s">
        <v>39</v>
      </c>
      <c r="D12" s="105" t="s">
        <v>27</v>
      </c>
      <c r="E12" s="2" t="s">
        <v>155</v>
      </c>
      <c r="F12" s="65" t="s">
        <v>43</v>
      </c>
      <c r="G12" s="65" t="s">
        <v>156</v>
      </c>
      <c r="H12" s="65" t="s">
        <v>44</v>
      </c>
      <c r="I12" s="63" t="s">
        <v>22</v>
      </c>
      <c r="J12" s="9">
        <v>5</v>
      </c>
      <c r="K12" s="9">
        <v>2.2000000000000002</v>
      </c>
      <c r="L12" s="9">
        <v>1.5</v>
      </c>
      <c r="M12" s="9">
        <v>2.2999999999999998</v>
      </c>
      <c r="N12" s="9">
        <v>1</v>
      </c>
      <c r="O12" s="62"/>
      <c r="P12" s="131">
        <f t="shared" si="0"/>
        <v>716</v>
      </c>
      <c r="Q12" s="122">
        <f t="shared" si="1"/>
        <v>350</v>
      </c>
      <c r="R12" s="123">
        <f t="shared" si="2"/>
        <v>165</v>
      </c>
      <c r="S12" s="123">
        <f t="shared" si="3"/>
        <v>37.5</v>
      </c>
      <c r="T12" s="123">
        <f t="shared" si="4"/>
        <v>103.49999999999999</v>
      </c>
      <c r="U12" s="123">
        <f t="shared" si="5"/>
        <v>60</v>
      </c>
      <c r="V12" s="123">
        <f t="shared" si="6"/>
        <v>0</v>
      </c>
      <c r="W12" s="10">
        <f t="shared" si="7"/>
        <v>716</v>
      </c>
    </row>
    <row r="13" spans="1:23" ht="22.5" customHeight="1">
      <c r="A13" s="5">
        <v>4</v>
      </c>
      <c r="B13" s="110">
        <v>45418</v>
      </c>
      <c r="C13" s="7" t="s">
        <v>24</v>
      </c>
      <c r="D13" s="150" t="s">
        <v>40</v>
      </c>
      <c r="E13" s="159" t="s">
        <v>157</v>
      </c>
      <c r="F13" s="150" t="s">
        <v>154</v>
      </c>
      <c r="G13" s="150" t="s">
        <v>45</v>
      </c>
      <c r="H13" s="150" t="s">
        <v>46</v>
      </c>
      <c r="I13" s="63"/>
      <c r="J13" s="9">
        <v>5</v>
      </c>
      <c r="K13" s="11">
        <v>2</v>
      </c>
      <c r="L13" s="11">
        <v>1.7</v>
      </c>
      <c r="M13" s="11">
        <v>2.2999999999999998</v>
      </c>
      <c r="N13" s="12"/>
      <c r="O13" s="66"/>
      <c r="P13" s="131">
        <f t="shared" si="0"/>
        <v>706</v>
      </c>
      <c r="Q13" s="122">
        <f t="shared" si="1"/>
        <v>350</v>
      </c>
      <c r="R13" s="123">
        <f t="shared" si="2"/>
        <v>150</v>
      </c>
      <c r="S13" s="123">
        <f t="shared" si="3"/>
        <v>42.5</v>
      </c>
      <c r="T13" s="123">
        <f t="shared" si="4"/>
        <v>103.49999999999999</v>
      </c>
      <c r="U13" s="123">
        <f>N14*60</f>
        <v>60</v>
      </c>
      <c r="V13" s="123">
        <f>O14*150</f>
        <v>0</v>
      </c>
      <c r="W13" s="10">
        <f t="shared" si="7"/>
        <v>706</v>
      </c>
    </row>
    <row r="14" spans="1:23" ht="23.25" customHeight="1">
      <c r="A14" s="5">
        <v>5</v>
      </c>
      <c r="B14" s="110">
        <v>45419</v>
      </c>
      <c r="C14" s="7" t="s">
        <v>25</v>
      </c>
      <c r="D14" s="151" t="s">
        <v>40</v>
      </c>
      <c r="E14" s="152" t="s">
        <v>158</v>
      </c>
      <c r="F14" s="105" t="s">
        <v>48</v>
      </c>
      <c r="G14" s="105" t="s">
        <v>49</v>
      </c>
      <c r="H14" s="105" t="s">
        <v>50</v>
      </c>
      <c r="I14" s="67" t="s">
        <v>22</v>
      </c>
      <c r="J14" s="9">
        <v>5</v>
      </c>
      <c r="K14" s="9">
        <v>2.2999999999999998</v>
      </c>
      <c r="L14" s="9">
        <v>1.6</v>
      </c>
      <c r="M14" s="9">
        <v>2.2999999999999998</v>
      </c>
      <c r="N14" s="9">
        <v>1</v>
      </c>
      <c r="O14" s="62"/>
      <c r="P14" s="131">
        <f t="shared" si="0"/>
        <v>816</v>
      </c>
      <c r="Q14" s="122">
        <f t="shared" si="1"/>
        <v>350</v>
      </c>
      <c r="R14" s="123">
        <f t="shared" si="2"/>
        <v>172.5</v>
      </c>
      <c r="S14" s="123">
        <f t="shared" si="3"/>
        <v>40</v>
      </c>
      <c r="T14" s="123">
        <f t="shared" si="4"/>
        <v>103.49999999999999</v>
      </c>
      <c r="U14" s="123">
        <f t="shared" ref="U14:U15" si="8">N20*60</f>
        <v>0</v>
      </c>
      <c r="V14" s="123">
        <f t="shared" ref="V14:V15" si="9">O20*150</f>
        <v>150</v>
      </c>
      <c r="W14" s="10">
        <f t="shared" si="7"/>
        <v>816</v>
      </c>
    </row>
    <row r="15" spans="1:23" ht="20.25" customHeight="1">
      <c r="A15" s="5">
        <v>6</v>
      </c>
      <c r="B15" s="110">
        <v>45420</v>
      </c>
      <c r="C15" s="7" t="s">
        <v>26</v>
      </c>
      <c r="D15" s="153" t="s">
        <v>51</v>
      </c>
      <c r="E15" s="160" t="s">
        <v>159</v>
      </c>
      <c r="F15" s="154" t="s">
        <v>53</v>
      </c>
      <c r="G15" s="154" t="s">
        <v>54</v>
      </c>
      <c r="H15" s="154" t="s">
        <v>55</v>
      </c>
      <c r="I15" s="68" t="s">
        <v>23</v>
      </c>
      <c r="J15" s="9">
        <v>5</v>
      </c>
      <c r="K15" s="11">
        <v>2</v>
      </c>
      <c r="L15" s="11">
        <v>1.5</v>
      </c>
      <c r="M15" s="11">
        <v>2</v>
      </c>
      <c r="N15" s="9"/>
      <c r="O15" s="62">
        <v>1</v>
      </c>
      <c r="P15" s="131">
        <f t="shared" si="0"/>
        <v>627.5</v>
      </c>
      <c r="Q15" s="122">
        <f t="shared" si="1"/>
        <v>350</v>
      </c>
      <c r="R15" s="123">
        <f t="shared" si="2"/>
        <v>150</v>
      </c>
      <c r="S15" s="123">
        <f t="shared" si="3"/>
        <v>37.5</v>
      </c>
      <c r="T15" s="123">
        <f t="shared" si="4"/>
        <v>90</v>
      </c>
      <c r="U15" s="123">
        <f t="shared" si="8"/>
        <v>0</v>
      </c>
      <c r="V15" s="123">
        <f t="shared" si="9"/>
        <v>0</v>
      </c>
      <c r="W15" s="10">
        <f t="shared" si="7"/>
        <v>627.5</v>
      </c>
    </row>
    <row r="16" spans="1:23" ht="18.75" customHeight="1">
      <c r="A16" s="5">
        <v>7</v>
      </c>
      <c r="B16" s="110">
        <v>45421</v>
      </c>
      <c r="C16" s="7" t="s">
        <v>32</v>
      </c>
      <c r="D16" s="105" t="s">
        <v>33</v>
      </c>
      <c r="E16" s="118" t="s">
        <v>231</v>
      </c>
      <c r="F16" s="65" t="s">
        <v>154</v>
      </c>
      <c r="G16" s="117" t="s">
        <v>160</v>
      </c>
      <c r="H16" s="117" t="s">
        <v>57</v>
      </c>
      <c r="I16" s="95" t="s">
        <v>227</v>
      </c>
      <c r="J16" s="9">
        <v>5</v>
      </c>
      <c r="K16" s="11">
        <v>2.2000000000000002</v>
      </c>
      <c r="L16" s="11">
        <v>1.7</v>
      </c>
      <c r="M16" s="11">
        <v>2.5</v>
      </c>
      <c r="N16" s="9"/>
      <c r="O16" s="62"/>
      <c r="P16" s="131">
        <f t="shared" si="0"/>
        <v>730</v>
      </c>
      <c r="Q16" s="122">
        <f t="shared" si="1"/>
        <v>350</v>
      </c>
      <c r="R16" s="123">
        <f t="shared" si="2"/>
        <v>165</v>
      </c>
      <c r="S16" s="123">
        <f t="shared" si="3"/>
        <v>42.5</v>
      </c>
      <c r="T16" s="123">
        <f t="shared" si="4"/>
        <v>112.5</v>
      </c>
      <c r="U16" s="123">
        <f t="shared" ref="U16:U18" si="10">N17*60</f>
        <v>60</v>
      </c>
      <c r="V16" s="123">
        <f t="shared" ref="V16:V18" si="11">O17*150</f>
        <v>0</v>
      </c>
      <c r="W16" s="10">
        <f t="shared" si="7"/>
        <v>730</v>
      </c>
    </row>
    <row r="17" spans="1:32" ht="21" customHeight="1">
      <c r="A17" s="5">
        <v>8</v>
      </c>
      <c r="B17" s="110">
        <v>45422</v>
      </c>
      <c r="C17" s="7" t="s">
        <v>39</v>
      </c>
      <c r="D17" s="157" t="s">
        <v>222</v>
      </c>
      <c r="E17" s="161" t="s">
        <v>223</v>
      </c>
      <c r="F17" s="148" t="s">
        <v>225</v>
      </c>
      <c r="G17" s="149" t="s">
        <v>224</v>
      </c>
      <c r="H17" s="148" t="s">
        <v>226</v>
      </c>
      <c r="I17" s="63" t="s">
        <v>22</v>
      </c>
      <c r="J17" s="9">
        <v>5</v>
      </c>
      <c r="K17" s="11">
        <v>2.1</v>
      </c>
      <c r="L17" s="11">
        <v>1.5</v>
      </c>
      <c r="M17" s="11">
        <v>2.2999999999999998</v>
      </c>
      <c r="N17" s="11">
        <v>1</v>
      </c>
      <c r="O17" s="64"/>
      <c r="P17" s="131">
        <f t="shared" si="0"/>
        <v>648.5</v>
      </c>
      <c r="Q17" s="122">
        <f t="shared" si="1"/>
        <v>350</v>
      </c>
      <c r="R17" s="123">
        <f t="shared" si="2"/>
        <v>157.5</v>
      </c>
      <c r="S17" s="123">
        <f t="shared" si="3"/>
        <v>37.5</v>
      </c>
      <c r="T17" s="123">
        <f t="shared" si="4"/>
        <v>103.49999999999999</v>
      </c>
      <c r="U17" s="123">
        <f t="shared" si="10"/>
        <v>0</v>
      </c>
      <c r="V17" s="123">
        <f t="shared" si="11"/>
        <v>0</v>
      </c>
      <c r="W17" s="10">
        <f t="shared" si="7"/>
        <v>648.5</v>
      </c>
    </row>
    <row r="18" spans="1:32" ht="21.75" customHeight="1">
      <c r="A18" s="5">
        <v>9</v>
      </c>
      <c r="B18" s="110">
        <v>45425</v>
      </c>
      <c r="C18" s="7" t="s">
        <v>24</v>
      </c>
      <c r="D18" s="117" t="s">
        <v>40</v>
      </c>
      <c r="E18" s="118" t="s">
        <v>161</v>
      </c>
      <c r="F18" s="117" t="s">
        <v>154</v>
      </c>
      <c r="G18" s="117" t="s">
        <v>60</v>
      </c>
      <c r="H18" s="117" t="s">
        <v>61</v>
      </c>
      <c r="I18" s="63"/>
      <c r="J18" s="9">
        <v>5</v>
      </c>
      <c r="K18" s="11">
        <v>2</v>
      </c>
      <c r="L18" s="11">
        <v>1.7</v>
      </c>
      <c r="M18" s="11">
        <v>2.5</v>
      </c>
      <c r="N18" s="9"/>
      <c r="O18" s="62"/>
      <c r="P18" s="131">
        <f t="shared" si="0"/>
        <v>775</v>
      </c>
      <c r="Q18" s="122">
        <f t="shared" si="1"/>
        <v>350</v>
      </c>
      <c r="R18" s="123">
        <f t="shared" si="2"/>
        <v>150</v>
      </c>
      <c r="S18" s="123">
        <f t="shared" si="3"/>
        <v>42.5</v>
      </c>
      <c r="T18" s="123">
        <f t="shared" si="4"/>
        <v>112.5</v>
      </c>
      <c r="U18" s="123">
        <f t="shared" si="10"/>
        <v>120</v>
      </c>
      <c r="V18" s="123">
        <f t="shared" si="11"/>
        <v>0</v>
      </c>
      <c r="W18" s="10">
        <f t="shared" si="7"/>
        <v>775</v>
      </c>
    </row>
    <row r="19" spans="1:32" ht="18.75" customHeight="1">
      <c r="A19" s="5">
        <v>10</v>
      </c>
      <c r="B19" s="110">
        <v>45426</v>
      </c>
      <c r="C19" s="7" t="s">
        <v>25</v>
      </c>
      <c r="D19" s="15" t="s">
        <v>40</v>
      </c>
      <c r="E19" s="147" t="s">
        <v>152</v>
      </c>
      <c r="F19" s="13" t="s">
        <v>220</v>
      </c>
      <c r="G19" s="15" t="s">
        <v>62</v>
      </c>
      <c r="H19" s="158" t="s">
        <v>221</v>
      </c>
      <c r="I19" s="63" t="s">
        <v>22</v>
      </c>
      <c r="J19" s="9">
        <v>5</v>
      </c>
      <c r="K19" s="9">
        <v>2.1</v>
      </c>
      <c r="L19" s="9">
        <v>1.7</v>
      </c>
      <c r="M19" s="9">
        <v>2.5</v>
      </c>
      <c r="N19" s="11">
        <v>2</v>
      </c>
      <c r="O19" s="64"/>
      <c r="P19" s="131">
        <f t="shared" si="0"/>
        <v>812.5</v>
      </c>
      <c r="Q19" s="122">
        <f t="shared" si="1"/>
        <v>350</v>
      </c>
      <c r="R19" s="123">
        <f t="shared" si="2"/>
        <v>157.5</v>
      </c>
      <c r="S19" s="123">
        <f t="shared" si="3"/>
        <v>42.5</v>
      </c>
      <c r="T19" s="123">
        <f t="shared" si="4"/>
        <v>112.5</v>
      </c>
      <c r="U19" s="123">
        <f t="shared" ref="U19:U20" si="12">N15*60</f>
        <v>0</v>
      </c>
      <c r="V19" s="123">
        <f t="shared" ref="V19:V20" si="13">O15*150</f>
        <v>150</v>
      </c>
      <c r="W19" s="10">
        <f t="shared" si="7"/>
        <v>812.5</v>
      </c>
    </row>
    <row r="20" spans="1:32" ht="22.5" customHeight="1">
      <c r="A20" s="5">
        <v>11</v>
      </c>
      <c r="B20" s="110">
        <v>45427</v>
      </c>
      <c r="C20" s="16" t="s">
        <v>26</v>
      </c>
      <c r="D20" s="105" t="s">
        <v>64</v>
      </c>
      <c r="E20" s="65" t="s">
        <v>163</v>
      </c>
      <c r="F20" s="15" t="s">
        <v>66</v>
      </c>
      <c r="G20" s="15" t="s">
        <v>67</v>
      </c>
      <c r="H20" s="15" t="s">
        <v>164</v>
      </c>
      <c r="I20" s="69" t="s">
        <v>23</v>
      </c>
      <c r="J20" s="9">
        <v>5</v>
      </c>
      <c r="K20" s="9">
        <v>2</v>
      </c>
      <c r="L20" s="9">
        <v>1.6</v>
      </c>
      <c r="M20" s="9">
        <v>2.5</v>
      </c>
      <c r="N20" s="11"/>
      <c r="O20" s="64">
        <v>1</v>
      </c>
      <c r="P20" s="131">
        <f t="shared" si="0"/>
        <v>652.5</v>
      </c>
      <c r="Q20" s="122">
        <f t="shared" si="1"/>
        <v>350</v>
      </c>
      <c r="R20" s="123">
        <f t="shared" si="2"/>
        <v>150</v>
      </c>
      <c r="S20" s="123">
        <f t="shared" si="3"/>
        <v>40</v>
      </c>
      <c r="T20" s="123">
        <f t="shared" si="4"/>
        <v>112.5</v>
      </c>
      <c r="U20" s="123">
        <f t="shared" si="12"/>
        <v>0</v>
      </c>
      <c r="V20" s="123">
        <f t="shared" si="13"/>
        <v>0</v>
      </c>
      <c r="W20" s="10">
        <f t="shared" si="7"/>
        <v>652.5</v>
      </c>
    </row>
    <row r="21" spans="1:32" ht="21" customHeight="1">
      <c r="A21" s="5">
        <v>12</v>
      </c>
      <c r="B21" s="110">
        <v>45428</v>
      </c>
      <c r="C21" s="7" t="s">
        <v>32</v>
      </c>
      <c r="D21" s="105" t="s">
        <v>33</v>
      </c>
      <c r="E21" s="162" t="s">
        <v>69</v>
      </c>
      <c r="F21" s="65" t="s">
        <v>36</v>
      </c>
      <c r="G21" s="117" t="s">
        <v>70</v>
      </c>
      <c r="H21" s="117" t="s">
        <v>71</v>
      </c>
      <c r="I21" s="63"/>
      <c r="J21" s="9">
        <v>5</v>
      </c>
      <c r="K21" s="9">
        <v>2.1</v>
      </c>
      <c r="L21" s="9">
        <v>1.7</v>
      </c>
      <c r="M21" s="9">
        <v>2.2999999999999998</v>
      </c>
      <c r="N21" s="11"/>
      <c r="O21" s="64"/>
      <c r="P21" s="131">
        <f t="shared" si="0"/>
        <v>713.5</v>
      </c>
      <c r="Q21" s="122">
        <f t="shared" si="1"/>
        <v>350</v>
      </c>
      <c r="R21" s="123">
        <f t="shared" si="2"/>
        <v>157.5</v>
      </c>
      <c r="S21" s="123">
        <f t="shared" si="3"/>
        <v>42.5</v>
      </c>
      <c r="T21" s="123">
        <f t="shared" si="4"/>
        <v>103.49999999999999</v>
      </c>
      <c r="U21" s="123">
        <f t="shared" ref="U21:U22" si="14">N22*60</f>
        <v>60</v>
      </c>
      <c r="V21" s="123">
        <f t="shared" ref="V21:V22" si="15">O22*150</f>
        <v>0</v>
      </c>
      <c r="W21" s="10">
        <f t="shared" si="7"/>
        <v>713.5</v>
      </c>
    </row>
    <row r="22" spans="1:32" ht="21.75" customHeight="1">
      <c r="A22" s="5">
        <v>13</v>
      </c>
      <c r="B22" s="110">
        <v>45429</v>
      </c>
      <c r="C22" s="7" t="s">
        <v>39</v>
      </c>
      <c r="D22" s="105" t="s">
        <v>27</v>
      </c>
      <c r="E22" s="119" t="s">
        <v>165</v>
      </c>
      <c r="F22" s="117" t="s">
        <v>74</v>
      </c>
      <c r="G22" s="117" t="s">
        <v>73</v>
      </c>
      <c r="H22" s="117" t="s">
        <v>75</v>
      </c>
      <c r="I22" s="63" t="s">
        <v>22</v>
      </c>
      <c r="J22" s="9">
        <v>5</v>
      </c>
      <c r="K22" s="9">
        <v>2.2000000000000002</v>
      </c>
      <c r="L22" s="9">
        <v>1.5</v>
      </c>
      <c r="M22" s="9">
        <v>2</v>
      </c>
      <c r="N22" s="9">
        <v>1</v>
      </c>
      <c r="O22" s="62"/>
      <c r="P22" s="131">
        <f t="shared" si="0"/>
        <v>642.5</v>
      </c>
      <c r="Q22" s="122">
        <f t="shared" si="1"/>
        <v>350</v>
      </c>
      <c r="R22" s="123">
        <f t="shared" si="2"/>
        <v>165</v>
      </c>
      <c r="S22" s="123">
        <f t="shared" si="3"/>
        <v>37.5</v>
      </c>
      <c r="T22" s="123">
        <f t="shared" si="4"/>
        <v>90</v>
      </c>
      <c r="U22" s="123">
        <f t="shared" si="14"/>
        <v>0</v>
      </c>
      <c r="V22" s="123">
        <f t="shared" si="15"/>
        <v>0</v>
      </c>
      <c r="W22" s="14">
        <f t="shared" ref="W22:W25" si="16">Q22+R22+S22+T22+U22+V22</f>
        <v>642.5</v>
      </c>
    </row>
    <row r="23" spans="1:32" ht="21.75" customHeight="1">
      <c r="A23" s="5">
        <v>14</v>
      </c>
      <c r="B23" s="110">
        <v>45432</v>
      </c>
      <c r="C23" s="7" t="s">
        <v>24</v>
      </c>
      <c r="D23" s="106" t="s">
        <v>40</v>
      </c>
      <c r="E23" s="163" t="s">
        <v>166</v>
      </c>
      <c r="F23" s="106" t="s">
        <v>154</v>
      </c>
      <c r="G23" s="2" t="s">
        <v>167</v>
      </c>
      <c r="H23" s="15" t="s">
        <v>78</v>
      </c>
      <c r="I23" s="63"/>
      <c r="J23" s="9">
        <v>5</v>
      </c>
      <c r="K23" s="11">
        <v>2.2000000000000002</v>
      </c>
      <c r="L23" s="11">
        <v>1.5</v>
      </c>
      <c r="M23" s="11">
        <v>2.4</v>
      </c>
      <c r="N23" s="11"/>
      <c r="O23" s="64"/>
      <c r="P23" s="132">
        <f>W23:W54</f>
        <v>676.4</v>
      </c>
      <c r="Q23" s="122">
        <f t="shared" si="1"/>
        <v>350</v>
      </c>
      <c r="R23" s="123">
        <f t="shared" ref="R23:R25" si="17">K23*72</f>
        <v>158.4</v>
      </c>
      <c r="S23" s="123">
        <f t="shared" ref="S23:S25" si="18">L23*40</f>
        <v>60</v>
      </c>
      <c r="T23" s="123">
        <f t="shared" si="4"/>
        <v>108</v>
      </c>
      <c r="U23" s="123">
        <f t="shared" ref="U23:U25" si="19">N23*40</f>
        <v>0</v>
      </c>
      <c r="V23" s="123">
        <f t="shared" ref="V23:V25" si="20">O23*120</f>
        <v>0</v>
      </c>
      <c r="W23" s="14">
        <f t="shared" si="16"/>
        <v>676.4</v>
      </c>
    </row>
    <row r="24" spans="1:32" ht="21.75" customHeight="1">
      <c r="A24" s="5">
        <v>15</v>
      </c>
      <c r="B24" s="110">
        <v>45433</v>
      </c>
      <c r="C24" s="19" t="s">
        <v>25</v>
      </c>
      <c r="D24" s="106" t="s">
        <v>40</v>
      </c>
      <c r="E24" s="163" t="s">
        <v>168</v>
      </c>
      <c r="F24" s="106" t="s">
        <v>81</v>
      </c>
      <c r="G24" s="106" t="s">
        <v>80</v>
      </c>
      <c r="H24" s="15" t="s">
        <v>82</v>
      </c>
      <c r="I24" s="63" t="s">
        <v>22</v>
      </c>
      <c r="J24" s="9">
        <v>5</v>
      </c>
      <c r="K24" s="11">
        <v>2</v>
      </c>
      <c r="L24" s="11">
        <v>1.2</v>
      </c>
      <c r="M24" s="11">
        <v>2.2000000000000002</v>
      </c>
      <c r="N24" s="11">
        <v>1</v>
      </c>
      <c r="O24" s="64"/>
      <c r="P24" s="132">
        <f>W24:W55</f>
        <v>681</v>
      </c>
      <c r="Q24" s="122">
        <f t="shared" si="1"/>
        <v>350</v>
      </c>
      <c r="R24" s="123">
        <f t="shared" si="17"/>
        <v>144</v>
      </c>
      <c r="S24" s="123">
        <f t="shared" si="18"/>
        <v>48</v>
      </c>
      <c r="T24" s="123">
        <f t="shared" si="4"/>
        <v>99.000000000000014</v>
      </c>
      <c r="U24" s="123">
        <f t="shared" si="19"/>
        <v>40</v>
      </c>
      <c r="V24" s="123">
        <f t="shared" si="20"/>
        <v>0</v>
      </c>
      <c r="W24" s="14">
        <f t="shared" si="16"/>
        <v>681</v>
      </c>
    </row>
    <row r="25" spans="1:32" ht="21.75" customHeight="1">
      <c r="A25" s="5">
        <v>16</v>
      </c>
      <c r="B25" s="110">
        <v>45434</v>
      </c>
      <c r="C25" s="7" t="s">
        <v>26</v>
      </c>
      <c r="D25" s="156" t="s">
        <v>83</v>
      </c>
      <c r="E25" s="164" t="s">
        <v>84</v>
      </c>
      <c r="F25" s="120" t="s">
        <v>45</v>
      </c>
      <c r="G25" s="117" t="s">
        <v>169</v>
      </c>
      <c r="H25" s="155" t="s">
        <v>87</v>
      </c>
      <c r="I25" s="68" t="s">
        <v>23</v>
      </c>
      <c r="J25" s="9">
        <v>5</v>
      </c>
      <c r="K25" s="11">
        <v>2.2000000000000002</v>
      </c>
      <c r="L25" s="11">
        <v>1.5</v>
      </c>
      <c r="M25" s="11">
        <v>2.4</v>
      </c>
      <c r="N25" s="11"/>
      <c r="O25" s="64">
        <v>1</v>
      </c>
      <c r="P25" s="132">
        <f>W25:W56</f>
        <v>796.4</v>
      </c>
      <c r="Q25" s="122">
        <f t="shared" si="1"/>
        <v>350</v>
      </c>
      <c r="R25" s="123">
        <f t="shared" si="17"/>
        <v>158.4</v>
      </c>
      <c r="S25" s="123">
        <f t="shared" si="18"/>
        <v>60</v>
      </c>
      <c r="T25" s="123">
        <f t="shared" si="4"/>
        <v>108</v>
      </c>
      <c r="U25" s="123">
        <f t="shared" si="19"/>
        <v>0</v>
      </c>
      <c r="V25" s="123">
        <f t="shared" si="20"/>
        <v>120</v>
      </c>
      <c r="W25" s="14">
        <f t="shared" si="16"/>
        <v>796.4</v>
      </c>
    </row>
    <row r="26" spans="1:32" ht="21.75" customHeight="1">
      <c r="A26" s="5">
        <v>17</v>
      </c>
      <c r="B26" s="110">
        <v>45435</v>
      </c>
      <c r="C26" s="7" t="s">
        <v>32</v>
      </c>
      <c r="D26" s="105" t="s">
        <v>33</v>
      </c>
      <c r="E26" s="163" t="s">
        <v>88</v>
      </c>
      <c r="F26" s="106" t="s">
        <v>89</v>
      </c>
      <c r="G26" s="15" t="s">
        <v>154</v>
      </c>
      <c r="H26" s="155" t="s">
        <v>90</v>
      </c>
      <c r="I26" s="70"/>
      <c r="J26" s="9">
        <v>5</v>
      </c>
      <c r="K26" s="9">
        <v>2.2999999999999998</v>
      </c>
      <c r="L26" s="9">
        <v>1.5</v>
      </c>
      <c r="M26" s="9">
        <v>2.5</v>
      </c>
      <c r="N26" s="9"/>
      <c r="O26" s="62"/>
      <c r="P26" s="133">
        <f t="shared" ref="P26:P30" si="21">W26</f>
        <v>672.5</v>
      </c>
      <c r="Q26" s="122">
        <f t="shared" si="1"/>
        <v>350</v>
      </c>
      <c r="R26" s="123">
        <f t="shared" ref="R26:R30" si="22">K26*75</f>
        <v>172.5</v>
      </c>
      <c r="S26" s="123">
        <f t="shared" ref="S26:S30" si="23">L26*25</f>
        <v>37.5</v>
      </c>
      <c r="T26" s="123">
        <f t="shared" si="4"/>
        <v>112.5</v>
      </c>
      <c r="U26" s="123">
        <f t="shared" ref="U26:U30" si="24">N26*60</f>
        <v>0</v>
      </c>
      <c r="V26" s="123">
        <f t="shared" ref="V26:V30" si="25">O26*150</f>
        <v>0</v>
      </c>
      <c r="W26" s="10">
        <f t="shared" ref="W26:W30" si="26">SUM(Q26:V26)</f>
        <v>672.5</v>
      </c>
    </row>
    <row r="27" spans="1:32" ht="21.75" customHeight="1">
      <c r="A27" s="5">
        <v>18</v>
      </c>
      <c r="B27" s="110">
        <v>45436</v>
      </c>
      <c r="C27" s="7" t="s">
        <v>39</v>
      </c>
      <c r="D27" s="105" t="s">
        <v>27</v>
      </c>
      <c r="E27" s="165" t="s">
        <v>91</v>
      </c>
      <c r="F27" s="71" t="s">
        <v>170</v>
      </c>
      <c r="G27" s="71" t="s">
        <v>171</v>
      </c>
      <c r="H27" s="70" t="s">
        <v>94</v>
      </c>
      <c r="I27" s="72" t="s">
        <v>22</v>
      </c>
      <c r="J27" s="9">
        <v>5</v>
      </c>
      <c r="K27" s="9">
        <v>2.2000000000000002</v>
      </c>
      <c r="L27" s="9">
        <v>1.6</v>
      </c>
      <c r="M27" s="9">
        <v>2.2000000000000002</v>
      </c>
      <c r="N27" s="9">
        <v>1</v>
      </c>
      <c r="O27" s="62"/>
      <c r="P27" s="131">
        <f t="shared" si="21"/>
        <v>714</v>
      </c>
      <c r="Q27" s="122">
        <f t="shared" si="1"/>
        <v>350</v>
      </c>
      <c r="R27" s="123">
        <f t="shared" si="22"/>
        <v>165</v>
      </c>
      <c r="S27" s="123">
        <f t="shared" si="23"/>
        <v>40</v>
      </c>
      <c r="T27" s="123">
        <f t="shared" si="4"/>
        <v>99.000000000000014</v>
      </c>
      <c r="U27" s="123">
        <f t="shared" si="24"/>
        <v>60</v>
      </c>
      <c r="V27" s="123">
        <f t="shared" si="25"/>
        <v>0</v>
      </c>
      <c r="W27" s="10">
        <f t="shared" si="26"/>
        <v>714</v>
      </c>
    </row>
    <row r="28" spans="1:32" ht="21.75" customHeight="1">
      <c r="A28" s="5">
        <v>19</v>
      </c>
      <c r="B28" s="111">
        <v>45439</v>
      </c>
      <c r="C28" s="22" t="s">
        <v>95</v>
      </c>
      <c r="D28" s="107" t="s">
        <v>40</v>
      </c>
      <c r="E28" s="166" t="s">
        <v>96</v>
      </c>
      <c r="F28" s="73" t="s">
        <v>154</v>
      </c>
      <c r="G28" s="73" t="s">
        <v>172</v>
      </c>
      <c r="H28" s="73" t="s">
        <v>173</v>
      </c>
      <c r="I28" s="74"/>
      <c r="J28" s="75">
        <v>5</v>
      </c>
      <c r="K28" s="76">
        <v>2.2000000000000002</v>
      </c>
      <c r="L28" s="76">
        <v>1.7</v>
      </c>
      <c r="M28" s="76">
        <v>2</v>
      </c>
      <c r="N28" s="76"/>
      <c r="O28" s="77"/>
      <c r="P28" s="134">
        <f t="shared" si="21"/>
        <v>647.5</v>
      </c>
      <c r="Q28" s="124">
        <f t="shared" si="1"/>
        <v>350</v>
      </c>
      <c r="R28" s="125">
        <f t="shared" si="22"/>
        <v>165</v>
      </c>
      <c r="S28" s="125">
        <f t="shared" si="23"/>
        <v>42.5</v>
      </c>
      <c r="T28" s="125">
        <f t="shared" si="4"/>
        <v>90</v>
      </c>
      <c r="U28" s="125">
        <f t="shared" si="24"/>
        <v>0</v>
      </c>
      <c r="V28" s="125">
        <f t="shared" si="25"/>
        <v>0</v>
      </c>
      <c r="W28" s="78">
        <f t="shared" si="26"/>
        <v>647.5</v>
      </c>
      <c r="X28" s="4"/>
      <c r="Y28" s="4"/>
      <c r="Z28" s="4"/>
      <c r="AA28" s="4"/>
      <c r="AB28" s="4"/>
      <c r="AC28" s="4"/>
      <c r="AD28" s="4"/>
      <c r="AE28" s="4"/>
      <c r="AF28" s="4"/>
    </row>
    <row r="29" spans="1:32" ht="21.75" customHeight="1">
      <c r="A29" s="5">
        <v>20</v>
      </c>
      <c r="B29" s="111">
        <v>45440</v>
      </c>
      <c r="C29" s="19" t="s">
        <v>25</v>
      </c>
      <c r="D29" s="108" t="s">
        <v>40</v>
      </c>
      <c r="E29" s="166" t="s">
        <v>174</v>
      </c>
      <c r="F29" s="73" t="s">
        <v>101</v>
      </c>
      <c r="G29" s="73" t="s">
        <v>48</v>
      </c>
      <c r="H29" s="73" t="s">
        <v>175</v>
      </c>
      <c r="I29" s="72" t="s">
        <v>22</v>
      </c>
      <c r="J29" s="9">
        <v>5</v>
      </c>
      <c r="K29" s="9">
        <v>2</v>
      </c>
      <c r="L29" s="9">
        <v>1.3</v>
      </c>
      <c r="M29" s="9">
        <v>2.1</v>
      </c>
      <c r="N29" s="9">
        <v>1</v>
      </c>
      <c r="O29" s="9"/>
      <c r="P29" s="131">
        <f t="shared" si="21"/>
        <v>687</v>
      </c>
      <c r="Q29" s="122">
        <f t="shared" si="1"/>
        <v>350</v>
      </c>
      <c r="R29" s="123">
        <f t="shared" si="22"/>
        <v>150</v>
      </c>
      <c r="S29" s="123">
        <f t="shared" si="23"/>
        <v>32.5</v>
      </c>
      <c r="T29" s="123">
        <f t="shared" si="4"/>
        <v>94.5</v>
      </c>
      <c r="U29" s="123">
        <f t="shared" si="24"/>
        <v>60</v>
      </c>
      <c r="V29" s="123">
        <f t="shared" si="25"/>
        <v>0</v>
      </c>
      <c r="W29" s="10">
        <f t="shared" si="26"/>
        <v>687</v>
      </c>
      <c r="X29" s="4"/>
      <c r="Y29" s="4"/>
      <c r="Z29" s="4"/>
      <c r="AA29" s="4"/>
      <c r="AB29" s="4"/>
      <c r="AC29" s="4"/>
      <c r="AD29" s="4"/>
      <c r="AE29" s="4"/>
      <c r="AF29" s="4"/>
    </row>
    <row r="30" spans="1:32" ht="21.75" customHeight="1">
      <c r="A30" s="5">
        <v>21</v>
      </c>
      <c r="B30" s="111">
        <v>45441</v>
      </c>
      <c r="C30" s="7" t="s">
        <v>26</v>
      </c>
      <c r="D30" s="107" t="s">
        <v>102</v>
      </c>
      <c r="E30" s="121" t="s">
        <v>103</v>
      </c>
      <c r="F30" s="107" t="s">
        <v>104</v>
      </c>
      <c r="G30" s="107" t="s">
        <v>105</v>
      </c>
      <c r="H30" s="107" t="s">
        <v>106</v>
      </c>
      <c r="I30" s="79" t="s">
        <v>23</v>
      </c>
      <c r="J30" s="9">
        <v>5</v>
      </c>
      <c r="K30" s="11">
        <v>2</v>
      </c>
      <c r="L30" s="11">
        <v>1.8</v>
      </c>
      <c r="M30" s="11">
        <v>2</v>
      </c>
      <c r="N30" s="11"/>
      <c r="O30" s="11">
        <v>1</v>
      </c>
      <c r="P30" s="131">
        <f t="shared" si="21"/>
        <v>785</v>
      </c>
      <c r="Q30" s="122">
        <f t="shared" si="1"/>
        <v>350</v>
      </c>
      <c r="R30" s="123">
        <f t="shared" si="22"/>
        <v>150</v>
      </c>
      <c r="S30" s="123">
        <f t="shared" si="23"/>
        <v>45</v>
      </c>
      <c r="T30" s="123">
        <f t="shared" si="4"/>
        <v>90</v>
      </c>
      <c r="U30" s="123">
        <f t="shared" si="24"/>
        <v>0</v>
      </c>
      <c r="V30" s="123">
        <f t="shared" si="25"/>
        <v>150</v>
      </c>
      <c r="W30" s="10">
        <f t="shared" si="26"/>
        <v>785</v>
      </c>
      <c r="X30" s="4"/>
      <c r="Y30" s="4"/>
      <c r="Z30" s="4"/>
      <c r="AA30" s="4"/>
      <c r="AB30" s="4"/>
      <c r="AC30" s="4"/>
      <c r="AD30" s="4"/>
      <c r="AE30" s="4"/>
      <c r="AF30" s="4"/>
    </row>
    <row r="31" spans="1:32" ht="21.75" customHeight="1">
      <c r="A31" s="5">
        <v>22</v>
      </c>
      <c r="B31" s="111">
        <v>45442</v>
      </c>
      <c r="C31" s="88" t="s">
        <v>32</v>
      </c>
      <c r="D31" s="109" t="s">
        <v>33</v>
      </c>
      <c r="E31" s="167" t="s">
        <v>207</v>
      </c>
      <c r="F31" s="108" t="s">
        <v>36</v>
      </c>
      <c r="G31" s="108" t="s">
        <v>200</v>
      </c>
      <c r="H31" s="108" t="s">
        <v>57</v>
      </c>
      <c r="I31" s="93" t="s">
        <v>38</v>
      </c>
      <c r="J31" s="9">
        <v>5</v>
      </c>
      <c r="K31" s="92">
        <v>2.2000000000000002</v>
      </c>
      <c r="L31" s="76">
        <v>1.6</v>
      </c>
      <c r="M31" s="76">
        <v>2</v>
      </c>
      <c r="N31" s="76"/>
      <c r="O31" s="76"/>
      <c r="P31" s="134">
        <f>W31</f>
        <v>645</v>
      </c>
      <c r="Q31" s="124">
        <f>J31*70</f>
        <v>350</v>
      </c>
      <c r="R31" s="125">
        <f>K31*75</f>
        <v>165</v>
      </c>
      <c r="S31" s="125">
        <f>L31*25</f>
        <v>40</v>
      </c>
      <c r="T31" s="125">
        <f>M31*45</f>
        <v>90</v>
      </c>
      <c r="U31" s="125">
        <f>N31*60</f>
        <v>0</v>
      </c>
      <c r="V31" s="125">
        <f>O31*150</f>
        <v>0</v>
      </c>
      <c r="W31" s="78">
        <f>SUM(Q31:V31)</f>
        <v>645</v>
      </c>
      <c r="X31" s="4"/>
      <c r="Y31" s="4"/>
      <c r="Z31" s="4"/>
      <c r="AA31" s="4"/>
      <c r="AB31" s="4"/>
      <c r="AC31" s="4"/>
      <c r="AD31" s="4"/>
      <c r="AE31" s="4"/>
      <c r="AF31" s="4"/>
    </row>
    <row r="32" spans="1:32" ht="21.75" customHeight="1">
      <c r="A32" s="5">
        <v>23</v>
      </c>
      <c r="B32" s="111">
        <v>45443</v>
      </c>
      <c r="C32" s="82" t="s">
        <v>39</v>
      </c>
      <c r="D32" s="107" t="s">
        <v>40</v>
      </c>
      <c r="E32" s="121" t="s">
        <v>206</v>
      </c>
      <c r="F32" s="107" t="s">
        <v>205</v>
      </c>
      <c r="G32" s="121" t="s">
        <v>162</v>
      </c>
      <c r="H32" s="107" t="s">
        <v>196</v>
      </c>
      <c r="I32" s="91" t="s">
        <v>22</v>
      </c>
      <c r="J32" s="90">
        <v>5</v>
      </c>
      <c r="K32" s="89">
        <v>2</v>
      </c>
      <c r="L32" s="89">
        <v>1.7</v>
      </c>
      <c r="M32" s="89">
        <v>2.2000000000000002</v>
      </c>
      <c r="N32" s="89"/>
      <c r="O32" s="89"/>
      <c r="P32" s="131">
        <f>W32</f>
        <v>641.5</v>
      </c>
      <c r="Q32" s="122">
        <f>J32*70</f>
        <v>350</v>
      </c>
      <c r="R32" s="123">
        <f>K32*75</f>
        <v>150</v>
      </c>
      <c r="S32" s="123">
        <f>L32*25</f>
        <v>42.5</v>
      </c>
      <c r="T32" s="123">
        <f>M32*45</f>
        <v>99.000000000000014</v>
      </c>
      <c r="U32" s="123">
        <f>N32*60</f>
        <v>0</v>
      </c>
      <c r="V32" s="123">
        <f>O32*150</f>
        <v>0</v>
      </c>
      <c r="W32" s="10">
        <f>SUM(Q32:V32)</f>
        <v>641.5</v>
      </c>
      <c r="X32" s="4"/>
      <c r="Y32" s="4"/>
      <c r="Z32" s="4"/>
      <c r="AA32" s="4"/>
      <c r="AB32" s="4"/>
      <c r="AC32" s="4"/>
      <c r="AD32" s="4"/>
      <c r="AE32" s="4"/>
      <c r="AF32" s="4"/>
    </row>
    <row r="33" spans="1:32" ht="18" customHeight="1">
      <c r="A33" s="178" t="s">
        <v>107</v>
      </c>
      <c r="B33" s="179"/>
      <c r="C33" s="179"/>
      <c r="D33" s="179"/>
      <c r="E33" s="179"/>
      <c r="F33" s="179"/>
      <c r="G33" s="179"/>
      <c r="H33" s="180"/>
      <c r="I33" s="31"/>
      <c r="J33" s="129">
        <f t="shared" ref="J33:W33" si="27">SUM(J10:J30)/23</f>
        <v>4.5652173913043477</v>
      </c>
      <c r="K33" s="127">
        <f t="shared" si="27"/>
        <v>1.9260869565217393</v>
      </c>
      <c r="L33" s="129">
        <f t="shared" si="27"/>
        <v>1.4347826086956521</v>
      </c>
      <c r="M33" s="129">
        <f t="shared" si="27"/>
        <v>2.0869565217391308</v>
      </c>
      <c r="N33" s="127">
        <f t="shared" si="27"/>
        <v>0.39130434782608697</v>
      </c>
      <c r="O33" s="129">
        <f t="shared" si="27"/>
        <v>0.21739130434782608</v>
      </c>
      <c r="P33" s="135">
        <f t="shared" si="27"/>
        <v>649.62173913043478</v>
      </c>
      <c r="Q33" s="126">
        <f t="shared" si="27"/>
        <v>319.56521739130437</v>
      </c>
      <c r="R33" s="127">
        <f t="shared" si="27"/>
        <v>143.6217391304348</v>
      </c>
      <c r="S33" s="128">
        <f t="shared" si="27"/>
        <v>38.608695652173914</v>
      </c>
      <c r="T33" s="127">
        <f t="shared" si="27"/>
        <v>93.913043478260875</v>
      </c>
      <c r="U33" s="127">
        <f t="shared" si="27"/>
        <v>22.608695652173914</v>
      </c>
      <c r="V33" s="129">
        <f t="shared" si="27"/>
        <v>31.304347826086957</v>
      </c>
      <c r="W33" s="80">
        <f t="shared" si="27"/>
        <v>649.62173913043478</v>
      </c>
    </row>
    <row r="34" spans="1:32" ht="15.75" customHeight="1">
      <c r="A34" s="35" t="s">
        <v>108</v>
      </c>
      <c r="B34" s="112"/>
      <c r="C34" s="35"/>
      <c r="D34" s="35"/>
      <c r="E34" s="35"/>
      <c r="F34" s="35"/>
      <c r="G34" s="35"/>
      <c r="H34" s="4"/>
      <c r="I34" s="4"/>
      <c r="J34" s="1"/>
      <c r="K34" s="1"/>
      <c r="L34" s="1"/>
      <c r="M34" s="1"/>
      <c r="N34" s="1"/>
      <c r="O34" s="1"/>
      <c r="P34" s="136"/>
      <c r="AD34" s="35"/>
      <c r="AE34" s="35"/>
      <c r="AF34" s="35"/>
    </row>
    <row r="35" spans="1:32" ht="15.75" customHeight="1">
      <c r="A35" s="38" t="s">
        <v>109</v>
      </c>
      <c r="B35" s="112"/>
      <c r="C35" s="35"/>
      <c r="D35" s="35"/>
      <c r="E35" s="35"/>
      <c r="F35" s="35"/>
      <c r="G35" s="35"/>
      <c r="H35" s="4"/>
      <c r="I35" s="4"/>
      <c r="J35" s="1"/>
      <c r="K35" s="1"/>
      <c r="L35" s="1"/>
      <c r="M35" s="1"/>
      <c r="N35" s="1"/>
      <c r="O35" s="1"/>
      <c r="AD35" s="4"/>
      <c r="AE35" s="4"/>
      <c r="AF35" s="4"/>
    </row>
    <row r="36" spans="1:32" ht="18.75" customHeight="1">
      <c r="A36" s="38" t="s">
        <v>110</v>
      </c>
      <c r="B36" s="112"/>
      <c r="C36" s="35"/>
      <c r="D36" s="35"/>
      <c r="E36" s="35"/>
      <c r="F36" s="35"/>
      <c r="G36" s="35"/>
      <c r="H36" s="4"/>
      <c r="I36" s="4"/>
      <c r="J36" s="1"/>
      <c r="K36" s="1"/>
      <c r="L36" s="1"/>
      <c r="M36" s="1"/>
      <c r="N36" s="1"/>
      <c r="O36" s="1"/>
      <c r="Q36" s="39"/>
      <c r="R36" s="39"/>
      <c r="S36" s="39"/>
      <c r="T36" s="39"/>
      <c r="U36" s="39"/>
      <c r="V36" s="39"/>
      <c r="W36" s="39"/>
      <c r="X36" s="39"/>
      <c r="Y36" s="39"/>
      <c r="Z36" s="39"/>
      <c r="AA36" s="39"/>
      <c r="AB36" s="39"/>
      <c r="AC36" s="39"/>
      <c r="AD36" s="39"/>
      <c r="AE36" s="39"/>
      <c r="AF36" s="39"/>
    </row>
    <row r="37" spans="1:32" ht="33" customHeight="1">
      <c r="A37" s="181" t="s">
        <v>111</v>
      </c>
      <c r="B37" s="175"/>
      <c r="C37" s="35"/>
      <c r="D37" s="35"/>
      <c r="E37" s="35"/>
      <c r="F37" s="35"/>
      <c r="G37" s="35"/>
      <c r="H37" s="35"/>
      <c r="I37" s="35"/>
      <c r="J37" s="35"/>
      <c r="K37" s="35"/>
      <c r="L37" s="35"/>
      <c r="M37" s="35"/>
      <c r="N37" s="35"/>
      <c r="O37" s="35"/>
      <c r="P37" s="112"/>
      <c r="Q37" s="39"/>
      <c r="R37" s="39"/>
      <c r="S37" s="39"/>
      <c r="T37" s="39"/>
      <c r="U37" s="39"/>
      <c r="V37" s="39"/>
      <c r="W37" s="39"/>
      <c r="X37" s="39"/>
      <c r="Y37" s="39"/>
      <c r="Z37" s="39"/>
      <c r="AA37" s="39"/>
      <c r="AB37" s="39"/>
      <c r="AC37" s="39"/>
      <c r="AD37" s="39"/>
      <c r="AE37" s="39"/>
      <c r="AF37" s="39"/>
    </row>
    <row r="38" spans="1:32" ht="17.25" customHeight="1">
      <c r="A38" s="182" t="s">
        <v>112</v>
      </c>
      <c r="B38" s="175"/>
      <c r="C38" s="4" t="s">
        <v>113</v>
      </c>
      <c r="D38" s="4"/>
      <c r="E38" s="4"/>
      <c r="F38" s="4"/>
      <c r="G38" s="4"/>
      <c r="H38" s="4"/>
      <c r="I38" s="4"/>
      <c r="J38" s="4"/>
      <c r="K38" s="4"/>
      <c r="L38" s="4"/>
      <c r="M38" s="4"/>
      <c r="N38" s="4"/>
      <c r="O38" s="4"/>
      <c r="P38" s="114"/>
    </row>
    <row r="39" spans="1:32" ht="15.75" customHeight="1">
      <c r="A39" s="183" t="s">
        <v>114</v>
      </c>
      <c r="B39" s="175"/>
      <c r="C39" s="175"/>
      <c r="D39" s="175"/>
      <c r="E39" s="175"/>
      <c r="F39" s="175"/>
      <c r="G39" s="175"/>
      <c r="H39" s="175"/>
      <c r="I39" s="175"/>
      <c r="J39" s="175"/>
      <c r="K39" s="175"/>
      <c r="L39" s="175"/>
      <c r="M39" s="175"/>
      <c r="N39" s="175"/>
      <c r="O39" s="175"/>
      <c r="P39" s="175"/>
    </row>
    <row r="40" spans="1:32" ht="15.75" customHeight="1">
      <c r="B40" s="174" t="s">
        <v>115</v>
      </c>
      <c r="C40" s="175"/>
      <c r="D40" s="175"/>
      <c r="E40" s="175"/>
      <c r="F40" s="175"/>
      <c r="G40" s="175"/>
      <c r="H40" s="175"/>
      <c r="I40" s="175"/>
      <c r="J40" s="175"/>
      <c r="K40" s="175"/>
      <c r="L40" s="175"/>
      <c r="M40" s="175"/>
      <c r="N40" s="175"/>
      <c r="O40" s="175"/>
    </row>
    <row r="41" spans="1:32" ht="15.75" customHeight="1">
      <c r="B41" s="174" t="s">
        <v>116</v>
      </c>
      <c r="C41" s="175"/>
      <c r="D41" s="175"/>
      <c r="E41" s="175"/>
      <c r="F41" s="175"/>
      <c r="G41" s="175"/>
      <c r="H41" s="175"/>
      <c r="I41" s="175"/>
      <c r="J41" s="175"/>
      <c r="K41" s="175"/>
      <c r="L41" s="175"/>
      <c r="M41" s="175"/>
      <c r="N41" s="175"/>
      <c r="O41" s="175"/>
    </row>
    <row r="42" spans="1:32" ht="23.25" customHeight="1">
      <c r="A42" s="42" t="s">
        <v>117</v>
      </c>
      <c r="B42" s="174" t="s">
        <v>118</v>
      </c>
      <c r="C42" s="175"/>
      <c r="D42" s="175"/>
      <c r="E42" s="175"/>
      <c r="F42" s="175"/>
      <c r="G42" s="175"/>
      <c r="H42" s="175"/>
      <c r="I42" s="175"/>
      <c r="J42" s="175"/>
      <c r="K42" s="175"/>
      <c r="L42" s="175"/>
      <c r="M42" s="175"/>
      <c r="N42" s="175"/>
      <c r="O42" s="175"/>
    </row>
    <row r="43" spans="1:32" ht="23.25" customHeight="1">
      <c r="A43" s="42"/>
      <c r="B43" s="113"/>
      <c r="C43" s="41"/>
      <c r="D43" s="41"/>
      <c r="E43" s="138"/>
      <c r="F43" s="41"/>
      <c r="G43" s="41"/>
      <c r="H43" s="41"/>
      <c r="I43" s="41"/>
      <c r="J43" s="41"/>
      <c r="K43" s="41"/>
      <c r="L43" s="41"/>
      <c r="M43" s="41"/>
      <c r="N43" s="41"/>
      <c r="O43" s="41"/>
    </row>
    <row r="44" spans="1:32" ht="23.25" customHeight="1">
      <c r="A44" s="42"/>
      <c r="B44" s="113"/>
      <c r="C44" s="41"/>
      <c r="D44" s="41"/>
      <c r="E44" s="138"/>
      <c r="F44" s="41"/>
      <c r="G44" s="41"/>
      <c r="H44" s="41"/>
      <c r="I44" s="41"/>
      <c r="J44" s="41"/>
      <c r="K44" s="41"/>
      <c r="L44" s="41"/>
      <c r="M44" s="41"/>
      <c r="N44" s="41"/>
      <c r="O44" s="41"/>
    </row>
    <row r="45" spans="1:32" ht="20.25" customHeight="1">
      <c r="A45" s="42" t="s">
        <v>228</v>
      </c>
      <c r="B45" s="114"/>
      <c r="C45" s="4"/>
      <c r="D45" s="4"/>
      <c r="E45" s="4"/>
      <c r="F45" s="4"/>
      <c r="G45" s="4"/>
      <c r="H45" s="4"/>
      <c r="I45" s="4"/>
    </row>
    <row r="46" spans="1:32" ht="15.75" customHeight="1">
      <c r="A46" s="176" t="s">
        <v>229</v>
      </c>
      <c r="B46" s="175"/>
      <c r="C46" s="175"/>
      <c r="D46" s="175"/>
      <c r="E46" s="175"/>
      <c r="F46" s="175"/>
      <c r="G46" s="175"/>
      <c r="H46" s="175"/>
      <c r="I46" s="175"/>
      <c r="J46" s="175"/>
      <c r="K46" s="175"/>
      <c r="N46" s="1"/>
    </row>
    <row r="47" spans="1:32" ht="15.75" customHeight="1">
      <c r="A47" s="45" t="s">
        <v>119</v>
      </c>
    </row>
    <row r="48" spans="1:32" ht="48" customHeight="1">
      <c r="A48" s="47" t="s">
        <v>120</v>
      </c>
      <c r="B48" s="177" t="s">
        <v>121</v>
      </c>
      <c r="C48" s="171"/>
      <c r="D48" s="172"/>
      <c r="E48" s="168" t="s">
        <v>122</v>
      </c>
      <c r="F48" s="49" t="s">
        <v>123</v>
      </c>
      <c r="G48" s="50" t="s">
        <v>124</v>
      </c>
      <c r="H48" s="177" t="s">
        <v>125</v>
      </c>
      <c r="I48" s="171"/>
      <c r="J48" s="171"/>
      <c r="K48" s="171"/>
      <c r="L48" s="172"/>
    </row>
    <row r="49" spans="1:12" ht="30" customHeight="1">
      <c r="A49" s="51" t="s">
        <v>126</v>
      </c>
      <c r="B49" s="170"/>
      <c r="C49" s="171"/>
      <c r="D49" s="172"/>
      <c r="E49" s="12"/>
      <c r="F49" s="12"/>
      <c r="G49" s="12"/>
      <c r="H49" s="170" t="s">
        <v>176</v>
      </c>
      <c r="I49" s="171"/>
      <c r="J49" s="171"/>
      <c r="K49" s="171"/>
      <c r="L49" s="172"/>
    </row>
    <row r="50" spans="1:12" ht="30" customHeight="1">
      <c r="A50" s="52" t="s">
        <v>128</v>
      </c>
      <c r="B50" s="170"/>
      <c r="C50" s="171"/>
      <c r="D50" s="172"/>
      <c r="E50" s="12"/>
      <c r="F50" s="12"/>
      <c r="G50" s="12"/>
      <c r="H50" s="170" t="s">
        <v>177</v>
      </c>
      <c r="I50" s="171"/>
      <c r="J50" s="171"/>
      <c r="K50" s="171"/>
      <c r="L50" s="172"/>
    </row>
    <row r="51" spans="1:12" ht="30" customHeight="1">
      <c r="A51" s="52" t="s">
        <v>130</v>
      </c>
      <c r="B51" s="170"/>
      <c r="C51" s="171"/>
      <c r="D51" s="172"/>
      <c r="E51" s="12"/>
      <c r="F51" s="12"/>
      <c r="G51" s="12"/>
      <c r="H51" s="170" t="s">
        <v>178</v>
      </c>
      <c r="I51" s="171"/>
      <c r="J51" s="171"/>
      <c r="K51" s="171"/>
      <c r="L51" s="172"/>
    </row>
    <row r="52" spans="1:12" ht="30" customHeight="1">
      <c r="A52" s="52" t="s">
        <v>132</v>
      </c>
      <c r="B52" s="170"/>
      <c r="C52" s="171"/>
      <c r="D52" s="172"/>
      <c r="E52" s="12"/>
      <c r="F52" s="12"/>
      <c r="G52" s="12"/>
      <c r="H52" s="170" t="s">
        <v>179</v>
      </c>
      <c r="I52" s="171"/>
      <c r="J52" s="171"/>
      <c r="K52" s="171"/>
      <c r="L52" s="172"/>
    </row>
    <row r="53" spans="1:12" ht="30" customHeight="1">
      <c r="A53" s="52" t="s">
        <v>21</v>
      </c>
      <c r="B53" s="170"/>
      <c r="C53" s="171"/>
      <c r="D53" s="172"/>
      <c r="E53" s="12"/>
      <c r="F53" s="12"/>
      <c r="G53" s="12"/>
      <c r="H53" s="170" t="s">
        <v>180</v>
      </c>
      <c r="I53" s="171"/>
      <c r="J53" s="171"/>
      <c r="K53" s="171"/>
      <c r="L53" s="172"/>
    </row>
    <row r="54" spans="1:12" ht="30" customHeight="1">
      <c r="A54" s="52" t="s">
        <v>135</v>
      </c>
      <c r="B54" s="170"/>
      <c r="C54" s="171"/>
      <c r="D54" s="172"/>
      <c r="E54" s="169"/>
      <c r="F54" s="12"/>
      <c r="G54" s="12"/>
      <c r="H54" s="173"/>
      <c r="I54" s="171"/>
      <c r="J54" s="171"/>
      <c r="K54" s="171"/>
      <c r="L54" s="172"/>
    </row>
    <row r="55" spans="1:12" ht="15.75" customHeight="1">
      <c r="A55" s="54" t="s">
        <v>181</v>
      </c>
    </row>
    <row r="56" spans="1:12" ht="15.75" customHeight="1">
      <c r="A56" s="54" t="s">
        <v>182</v>
      </c>
    </row>
    <row r="57" spans="1:12" ht="15.75" customHeight="1">
      <c r="A57" s="54" t="s">
        <v>138</v>
      </c>
    </row>
    <row r="58" spans="1:12" ht="15.75" customHeight="1">
      <c r="A58" s="55" t="s">
        <v>183</v>
      </c>
    </row>
    <row r="59" spans="1:12" ht="15.75" customHeight="1"/>
    <row r="60" spans="1:12" ht="15.75" customHeight="1">
      <c r="A60" s="39"/>
    </row>
    <row r="61" spans="1:12" ht="19.5" customHeight="1">
      <c r="A61" s="42" t="str">
        <f>A45:I45</f>
        <v xml:space="preserve">       台南市安順國小113.5月份學校供應量反映表</v>
      </c>
      <c r="B61" s="116"/>
      <c r="C61" s="57"/>
      <c r="D61" s="57"/>
      <c r="E61" s="57"/>
      <c r="F61" s="57"/>
      <c r="G61" s="57"/>
      <c r="H61" s="57"/>
      <c r="I61" s="59"/>
      <c r="J61" s="59"/>
    </row>
    <row r="62" spans="1:12" ht="15.75" customHeight="1">
      <c r="A62" s="176" t="str">
        <f>A46</f>
        <v xml:space="preserve">                                           班級：                            調查日期：  113年 5月1日</v>
      </c>
      <c r="B62" s="175"/>
      <c r="C62" s="175"/>
      <c r="D62" s="175"/>
      <c r="E62" s="175"/>
      <c r="F62" s="175"/>
      <c r="G62" s="175"/>
      <c r="H62" s="175"/>
      <c r="I62" s="175"/>
      <c r="J62" s="175"/>
      <c r="K62" s="175"/>
    </row>
    <row r="63" spans="1:12" ht="15.75" customHeight="1">
      <c r="A63" s="45" t="s">
        <v>119</v>
      </c>
    </row>
    <row r="64" spans="1:12" ht="36" customHeight="1">
      <c r="A64" s="47" t="s">
        <v>120</v>
      </c>
      <c r="B64" s="177" t="s">
        <v>121</v>
      </c>
      <c r="C64" s="171"/>
      <c r="D64" s="172"/>
      <c r="E64" s="168" t="s">
        <v>122</v>
      </c>
      <c r="F64" s="49" t="s">
        <v>123</v>
      </c>
      <c r="G64" s="50" t="s">
        <v>124</v>
      </c>
      <c r="H64" s="177" t="s">
        <v>125</v>
      </c>
      <c r="I64" s="171"/>
      <c r="J64" s="171"/>
      <c r="K64" s="171"/>
      <c r="L64" s="172"/>
    </row>
    <row r="65" spans="1:12" ht="30" customHeight="1">
      <c r="A65" s="51" t="s">
        <v>126</v>
      </c>
      <c r="B65" s="170"/>
      <c r="C65" s="171"/>
      <c r="D65" s="172"/>
      <c r="E65" s="12"/>
      <c r="F65" s="12"/>
      <c r="G65" s="12"/>
      <c r="H65" s="170" t="s">
        <v>184</v>
      </c>
      <c r="I65" s="171"/>
      <c r="J65" s="171"/>
      <c r="K65" s="171"/>
      <c r="L65" s="172"/>
    </row>
    <row r="66" spans="1:12" ht="30" customHeight="1">
      <c r="A66" s="52" t="s">
        <v>128</v>
      </c>
      <c r="B66" s="170"/>
      <c r="C66" s="171"/>
      <c r="D66" s="172"/>
      <c r="E66" s="12"/>
      <c r="F66" s="12"/>
      <c r="G66" s="12"/>
      <c r="H66" s="170" t="s">
        <v>185</v>
      </c>
      <c r="I66" s="171"/>
      <c r="J66" s="171"/>
      <c r="K66" s="171"/>
      <c r="L66" s="172"/>
    </row>
    <row r="67" spans="1:12" ht="30" customHeight="1">
      <c r="A67" s="52" t="s">
        <v>130</v>
      </c>
      <c r="B67" s="170"/>
      <c r="C67" s="171"/>
      <c r="D67" s="172"/>
      <c r="E67" s="12"/>
      <c r="F67" s="12"/>
      <c r="G67" s="12"/>
      <c r="H67" s="170" t="s">
        <v>186</v>
      </c>
      <c r="I67" s="171"/>
      <c r="J67" s="171"/>
      <c r="K67" s="171"/>
      <c r="L67" s="172"/>
    </row>
    <row r="68" spans="1:12" ht="30" customHeight="1">
      <c r="A68" s="52" t="s">
        <v>132</v>
      </c>
      <c r="B68" s="170"/>
      <c r="C68" s="171"/>
      <c r="D68" s="172"/>
      <c r="E68" s="12"/>
      <c r="F68" s="12"/>
      <c r="G68" s="12"/>
      <c r="H68" s="170" t="s">
        <v>187</v>
      </c>
      <c r="I68" s="171"/>
      <c r="J68" s="171"/>
      <c r="K68" s="171"/>
      <c r="L68" s="172"/>
    </row>
    <row r="69" spans="1:12" ht="27.75" customHeight="1">
      <c r="A69" s="52" t="s">
        <v>21</v>
      </c>
      <c r="B69" s="170"/>
      <c r="C69" s="171"/>
      <c r="D69" s="172"/>
      <c r="E69" s="12"/>
      <c r="F69" s="12"/>
      <c r="G69" s="12"/>
      <c r="H69" s="170" t="s">
        <v>188</v>
      </c>
      <c r="I69" s="171"/>
      <c r="J69" s="171"/>
      <c r="K69" s="171"/>
      <c r="L69" s="172"/>
    </row>
    <row r="70" spans="1:12" ht="28.5" customHeight="1">
      <c r="A70" s="52" t="s">
        <v>135</v>
      </c>
      <c r="B70" s="170"/>
      <c r="C70" s="171"/>
      <c r="D70" s="172"/>
      <c r="E70" s="169"/>
      <c r="F70" s="12"/>
      <c r="G70" s="12"/>
      <c r="H70" s="173"/>
      <c r="I70" s="171"/>
      <c r="J70" s="171"/>
      <c r="K70" s="171"/>
      <c r="L70" s="172"/>
    </row>
    <row r="71" spans="1:12" ht="23.25" customHeight="1">
      <c r="A71" s="54" t="s">
        <v>189</v>
      </c>
    </row>
    <row r="72" spans="1:12" ht="24.75" customHeight="1">
      <c r="A72" s="54" t="s">
        <v>190</v>
      </c>
    </row>
    <row r="73" spans="1:12" ht="27.75" customHeight="1">
      <c r="A73" s="54" t="s">
        <v>138</v>
      </c>
    </row>
    <row r="74" spans="1:12" ht="27" customHeight="1">
      <c r="A74" s="55" t="s">
        <v>191</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3">
    <mergeCell ref="A1:C6"/>
    <mergeCell ref="D5:O5"/>
    <mergeCell ref="D6:O6"/>
    <mergeCell ref="A7:O7"/>
    <mergeCell ref="Q7:Q9"/>
    <mergeCell ref="R7:R9"/>
    <mergeCell ref="S7:S9"/>
    <mergeCell ref="P8:P9"/>
    <mergeCell ref="N8:N9"/>
    <mergeCell ref="O8:O9"/>
    <mergeCell ref="A33:H33"/>
    <mergeCell ref="A37:B37"/>
    <mergeCell ref="A38:B38"/>
    <mergeCell ref="A39:P39"/>
    <mergeCell ref="B40:O40"/>
    <mergeCell ref="H49:L49"/>
    <mergeCell ref="H50:L50"/>
    <mergeCell ref="B41:O41"/>
    <mergeCell ref="B42:O42"/>
    <mergeCell ref="A46:K46"/>
    <mergeCell ref="B48:D48"/>
    <mergeCell ref="H48:L48"/>
    <mergeCell ref="B49:D49"/>
    <mergeCell ref="B50:D50"/>
    <mergeCell ref="B51:D51"/>
    <mergeCell ref="H51:L51"/>
    <mergeCell ref="B52:D52"/>
    <mergeCell ref="H52:L52"/>
    <mergeCell ref="B53:D53"/>
    <mergeCell ref="H53:L53"/>
    <mergeCell ref="H54:L54"/>
    <mergeCell ref="B66:D66"/>
    <mergeCell ref="B67:D67"/>
    <mergeCell ref="B68:D68"/>
    <mergeCell ref="B69:D69"/>
    <mergeCell ref="B54:D54"/>
    <mergeCell ref="A62:K62"/>
    <mergeCell ref="B64:D64"/>
    <mergeCell ref="H64:L64"/>
    <mergeCell ref="B65:D65"/>
    <mergeCell ref="H65:L65"/>
    <mergeCell ref="H66:L66"/>
    <mergeCell ref="B70:D70"/>
    <mergeCell ref="H67:L67"/>
    <mergeCell ref="H68:L68"/>
    <mergeCell ref="H69:L69"/>
    <mergeCell ref="H70:L70"/>
    <mergeCell ref="T7:T9"/>
    <mergeCell ref="U7:U9"/>
    <mergeCell ref="V7:V9"/>
    <mergeCell ref="W7:W9"/>
    <mergeCell ref="A8:A9"/>
    <mergeCell ref="B8:B9"/>
    <mergeCell ref="C8:C9"/>
    <mergeCell ref="D8:D9"/>
    <mergeCell ref="E8:E9"/>
    <mergeCell ref="F8:F9"/>
    <mergeCell ref="G8:G9"/>
    <mergeCell ref="H8:H9"/>
    <mergeCell ref="J8:J9"/>
    <mergeCell ref="K8:K9"/>
    <mergeCell ref="L8:L9"/>
    <mergeCell ref="M8:M9"/>
  </mergeCells>
  <phoneticPr fontId="48" type="noConversion"/>
  <pageMargins left="0" right="0" top="0.23622047244094491" bottom="0.15748031496062992" header="0" footer="0"/>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113.5</vt:lpstr>
      <vt:lpstr>1135 素</vt:lpstr>
      <vt:lpstr>'113.5'!Print_Area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2024-04-15T04:22:22Z</cp:lastPrinted>
  <dcterms:created xsi:type="dcterms:W3CDTF">2011-03-30T01:26:20Z</dcterms:created>
  <dcterms:modified xsi:type="dcterms:W3CDTF">2024-05-02T03:25:19Z</dcterms:modified>
</cp:coreProperties>
</file>