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我的雲端硬碟\公務2019\108午餐隨身碟\午餐簡訊---三重Tel-06-2084893\113\午餐簡訊113.2-3月\"/>
    </mc:Choice>
  </mc:AlternateContent>
  <bookViews>
    <workbookView xWindow="-108" yWindow="-108" windowWidth="23256" windowHeight="12576"/>
  </bookViews>
  <sheets>
    <sheet name="113.2 (QRCode) " sheetId="1" r:id="rId1"/>
    <sheet name="113.2 (QRCode)素 " sheetId="2" r:id="rId2"/>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he38NyAIHjbkivNSlDzc8dKsR2KQ=="/>
    </ext>
  </extLst>
</workbook>
</file>

<file path=xl/calcChain.xml><?xml version="1.0" encoding="utf-8"?>
<calcChain xmlns="http://schemas.openxmlformats.org/spreadsheetml/2006/main">
  <c r="O21" i="1" l="1"/>
  <c r="N21" i="1"/>
  <c r="M21" i="1"/>
  <c r="L21" i="1"/>
  <c r="K21" i="1"/>
  <c r="J21" i="1"/>
  <c r="O21" i="2"/>
  <c r="N21" i="2"/>
  <c r="M21" i="2"/>
  <c r="L21" i="2"/>
  <c r="K21" i="2"/>
  <c r="J21" i="2"/>
  <c r="V20" i="1"/>
  <c r="U20" i="1"/>
  <c r="T20" i="1"/>
  <c r="S20" i="1"/>
  <c r="R20" i="1"/>
  <c r="Q20" i="1"/>
  <c r="W20" i="1" s="1"/>
  <c r="P20" i="1" s="1"/>
  <c r="V18" i="1"/>
  <c r="U18" i="1"/>
  <c r="T18" i="1"/>
  <c r="S18" i="1"/>
  <c r="R18" i="1"/>
  <c r="Q18" i="1"/>
  <c r="V17" i="1"/>
  <c r="U17" i="1"/>
  <c r="T17" i="1"/>
  <c r="S17" i="1"/>
  <c r="R17" i="1"/>
  <c r="Q17" i="1"/>
  <c r="W17" i="1" l="1"/>
  <c r="P17" i="1" s="1"/>
  <c r="W18" i="1"/>
  <c r="P18" i="1" s="1"/>
  <c r="A51" i="2"/>
  <c r="A50" i="2"/>
  <c r="V16" i="2"/>
  <c r="U16" i="2"/>
  <c r="T16" i="2"/>
  <c r="S16" i="2"/>
  <c r="R16" i="2"/>
  <c r="Q16" i="2"/>
  <c r="V15" i="2"/>
  <c r="U15" i="2"/>
  <c r="T15" i="2"/>
  <c r="S15" i="2"/>
  <c r="R15" i="2"/>
  <c r="Q15" i="2"/>
  <c r="V14" i="2"/>
  <c r="U14" i="2"/>
  <c r="T14" i="2"/>
  <c r="S14" i="2"/>
  <c r="R14" i="2"/>
  <c r="Q14" i="2"/>
  <c r="V13" i="2"/>
  <c r="U13" i="2"/>
  <c r="T13" i="2"/>
  <c r="S13" i="2"/>
  <c r="R13" i="2"/>
  <c r="Q13" i="2"/>
  <c r="V12" i="2"/>
  <c r="U12" i="2"/>
  <c r="T12" i="2"/>
  <c r="S12" i="2"/>
  <c r="R12" i="2"/>
  <c r="Q12" i="2"/>
  <c r="V11" i="2"/>
  <c r="U11" i="2"/>
  <c r="T11" i="2"/>
  <c r="S11" i="2"/>
  <c r="R11" i="2"/>
  <c r="Q11" i="2"/>
  <c r="V10" i="2"/>
  <c r="U10" i="2"/>
  <c r="T10" i="2"/>
  <c r="S10" i="2"/>
  <c r="R10" i="2"/>
  <c r="Q10" i="2"/>
  <c r="V20" i="2"/>
  <c r="U20" i="2"/>
  <c r="T20" i="2"/>
  <c r="S20" i="2"/>
  <c r="R20" i="2"/>
  <c r="Q20" i="2"/>
  <c r="V18" i="2"/>
  <c r="U18" i="2"/>
  <c r="T18" i="2"/>
  <c r="S18" i="2"/>
  <c r="R18" i="2"/>
  <c r="Q18" i="2"/>
  <c r="V17" i="2"/>
  <c r="U17" i="2"/>
  <c r="T17" i="2"/>
  <c r="S17" i="2"/>
  <c r="R17" i="2"/>
  <c r="Q17" i="2"/>
  <c r="A51" i="1"/>
  <c r="A50" i="1"/>
  <c r="V16" i="1"/>
  <c r="U16" i="1"/>
  <c r="T16" i="1"/>
  <c r="S16" i="1"/>
  <c r="R16" i="1"/>
  <c r="Q16" i="1"/>
  <c r="V15" i="1"/>
  <c r="U15" i="1"/>
  <c r="T15" i="1"/>
  <c r="S15" i="1"/>
  <c r="R15" i="1"/>
  <c r="Q15" i="1"/>
  <c r="V14" i="1"/>
  <c r="U14" i="1"/>
  <c r="T14" i="1"/>
  <c r="S14" i="1"/>
  <c r="R14" i="1"/>
  <c r="Q14" i="1"/>
  <c r="V13" i="1"/>
  <c r="U13" i="1"/>
  <c r="T13" i="1"/>
  <c r="S13" i="1"/>
  <c r="R13" i="1"/>
  <c r="Q13" i="1"/>
  <c r="V12" i="1"/>
  <c r="U12" i="1"/>
  <c r="T12" i="1"/>
  <c r="S12" i="1"/>
  <c r="R12" i="1"/>
  <c r="Q12" i="1"/>
  <c r="V11" i="1"/>
  <c r="U11" i="1"/>
  <c r="T11" i="1"/>
  <c r="S11" i="1"/>
  <c r="R11" i="1"/>
  <c r="Q11" i="1"/>
  <c r="V10" i="1"/>
  <c r="U10" i="1"/>
  <c r="T10" i="1"/>
  <c r="S10" i="1"/>
  <c r="R10" i="1"/>
  <c r="Q10" i="1"/>
  <c r="T21" i="1" l="1"/>
  <c r="Q21" i="1"/>
  <c r="U21" i="1"/>
  <c r="R21" i="2"/>
  <c r="S21" i="2"/>
  <c r="R21" i="1"/>
  <c r="W10" i="1"/>
  <c r="V21" i="1"/>
  <c r="W16" i="1"/>
  <c r="P16" i="1" s="1"/>
  <c r="T21" i="2"/>
  <c r="V21" i="2"/>
  <c r="S21" i="1"/>
  <c r="Q21" i="2"/>
  <c r="U21" i="2"/>
  <c r="W10" i="2"/>
  <c r="P10" i="2" s="1"/>
  <c r="W12" i="2"/>
  <c r="P12" i="2" s="1"/>
  <c r="W13" i="2"/>
  <c r="P13" i="2" s="1"/>
  <c r="W18" i="2"/>
  <c r="P18" i="2" s="1"/>
  <c r="W16" i="2"/>
  <c r="P16" i="2" s="1"/>
  <c r="W20" i="2"/>
  <c r="P20" i="2" s="1"/>
  <c r="W15" i="2"/>
  <c r="W14" i="2"/>
  <c r="P14" i="2" s="1"/>
  <c r="W11" i="2"/>
  <c r="P11" i="2" s="1"/>
  <c r="W13" i="1"/>
  <c r="P13" i="1" s="1"/>
  <c r="W14" i="1"/>
  <c r="P14" i="1" s="1"/>
  <c r="W12" i="1"/>
  <c r="P12" i="1" s="1"/>
  <c r="W11" i="1"/>
  <c r="P11" i="1" s="1"/>
  <c r="W15" i="1"/>
  <c r="P15" i="1" s="1"/>
  <c r="W17" i="2"/>
  <c r="P10" i="1" l="1"/>
  <c r="P21" i="1" s="1"/>
  <c r="W21" i="1"/>
  <c r="P15" i="2"/>
  <c r="W21" i="2"/>
  <c r="P17" i="2"/>
  <c r="P21" i="2" l="1"/>
</calcChain>
</file>

<file path=xl/sharedStrings.xml><?xml version="1.0" encoding="utf-8"?>
<sst xmlns="http://schemas.openxmlformats.org/spreadsheetml/2006/main" count="317" uniqueCount="158">
  <si>
    <t xml:space="preserve">家長請透過左上角QRCode掃描後進入營養午餐網頁連結官網食材登錄平臺查詢相關的食品安全，若相關問題可直接撥午餐專線06-3565460或06-3559451轉836                                                                                             </t>
  </si>
  <si>
    <t>主　　編：蘇建銘（校長）</t>
  </si>
  <si>
    <t xml:space="preserve">   執行編輯：許瑛珍（執行秘書）</t>
  </si>
  <si>
    <t>編　　審：台南市立安順國小</t>
  </si>
  <si>
    <t>http://class.tn.edu.tw/modules/tad_web/link.php?WebID=4043&amp;LinkID=4348</t>
  </si>
  <si>
    <t xml:space="preserve">                食譜設計：戴秀梅 (營養師)</t>
  </si>
  <si>
    <t>主食(份)</t>
  </si>
  <si>
    <t>魚肉豆蛋(份)</t>
  </si>
  <si>
    <t>蔬菜(份)</t>
  </si>
  <si>
    <t>油脂(份)</t>
  </si>
  <si>
    <t>水果(份)</t>
  </si>
  <si>
    <t>乳品(份)</t>
  </si>
  <si>
    <t>熱量(大卡)</t>
  </si>
  <si>
    <t>NO</t>
  </si>
  <si>
    <t>日 期</t>
  </si>
  <si>
    <t>星期</t>
  </si>
  <si>
    <t>主 食</t>
  </si>
  <si>
    <t>副 食 一</t>
  </si>
  <si>
    <t>副 食 二</t>
  </si>
  <si>
    <t>副 食 三</t>
  </si>
  <si>
    <t>湯</t>
  </si>
  <si>
    <t>水果</t>
  </si>
  <si>
    <t>乳品</t>
  </si>
  <si>
    <t>一</t>
  </si>
  <si>
    <t>白飯</t>
  </si>
  <si>
    <t>香菇肉燥</t>
  </si>
  <si>
    <t>有機蔬菜</t>
  </si>
  <si>
    <t>海芽味磳湯</t>
  </si>
  <si>
    <t>二</t>
  </si>
  <si>
    <t>五穀飯</t>
  </si>
  <si>
    <t>豆鼓鱸魚</t>
  </si>
  <si>
    <t>當歸麵線湯</t>
  </si>
  <si>
    <t>三</t>
  </si>
  <si>
    <t>四</t>
  </si>
  <si>
    <t>胚芽飯</t>
  </si>
  <si>
    <t>咖哩雞</t>
  </si>
  <si>
    <t>拌三絲</t>
  </si>
  <si>
    <t>大頭菜排骨湯</t>
  </si>
  <si>
    <t>五</t>
  </si>
  <si>
    <t>豆輪燒肉</t>
  </si>
  <si>
    <t>沙茶油菜</t>
  </si>
  <si>
    <t>毛豆莢</t>
  </si>
  <si>
    <t>刺瓜魚丸湯</t>
  </si>
  <si>
    <t>六</t>
  </si>
  <si>
    <t>扁魚白菜</t>
  </si>
  <si>
    <t>滷丸</t>
  </si>
  <si>
    <t>冬瓜鮮菇湯</t>
  </si>
  <si>
    <t>泡菜火鍋肉</t>
  </si>
  <si>
    <t>黑胡椒豆芽</t>
  </si>
  <si>
    <t>玉米濃湯</t>
  </si>
  <si>
    <t>鹽酥雞</t>
  </si>
  <si>
    <t>咖哩白菜</t>
  </si>
  <si>
    <t>芹香豆包</t>
  </si>
  <si>
    <t>翡翠豆腐羹</t>
  </si>
  <si>
    <t>雞肉絲飯</t>
  </si>
  <si>
    <t>滷蛋</t>
  </si>
  <si>
    <t>滷肉燥</t>
  </si>
  <si>
    <t>炒高麗菜</t>
  </si>
  <si>
    <t>蘿蔔貢丸湯</t>
  </si>
  <si>
    <t>京醬肉絲</t>
  </si>
  <si>
    <t>三色花椰</t>
  </si>
  <si>
    <t>紅豆粉角湯</t>
  </si>
  <si>
    <t>國產豆漿</t>
  </si>
  <si>
    <t>黑胡椒雞柳</t>
  </si>
  <si>
    <t>蝦皮高麗菜</t>
  </si>
  <si>
    <t>228放假不供應</t>
  </si>
  <si>
    <t>月平均</t>
  </si>
  <si>
    <t xml:space="preserve">備註： 1.遇特殊狀況（如颱風、退貨、物價上揚）變動食譜  </t>
  </si>
  <si>
    <t>天天五蔬果</t>
  </si>
  <si>
    <t xml:space="preserve">           2.水果係暫定</t>
  </si>
  <si>
    <t>健康跟著走</t>
  </si>
  <si>
    <t xml:space="preserve">           3.本校採用檢驗合格之肉品、均附有證明</t>
  </si>
  <si>
    <t xml:space="preserve">           3.本校(園)一律使用國產豬、牛肉食材均附有證明</t>
  </si>
  <si>
    <t>國小1-3年級      熱量:650大卡        五穀根莖類:3.5份     魚肉豆蛋類:2份      油脂類:2.5份         蔬菜類1份</t>
  </si>
  <si>
    <t>國小4-6年級      熱量:750大卡        五穀根莖類:4.5份     魚肉豆蛋類:2份      油脂類:3份           蔬菜類1.5份</t>
  </si>
  <si>
    <t>國中1-3年級      熱量:850大卡        五穀根莖類:6   份     魚肉豆蛋類:2份      油脂類:3份           蔬菜類2份</t>
  </si>
  <si>
    <t xml:space="preserve">   ※一、量的意見反應：（請參考每月午餐食譜，在□中勾選班級午餐供應的情形）</t>
  </si>
  <si>
    <t>午餐項目</t>
  </si>
  <si>
    <t>目前供應量太多</t>
  </si>
  <si>
    <t>剛好</t>
  </si>
  <si>
    <t>目前供應量太少</t>
  </si>
  <si>
    <t>口味</t>
  </si>
  <si>
    <t>希望加或減少份量</t>
  </si>
  <si>
    <t>主食</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</si>
  <si>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</si>
  <si>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副食一</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</si>
  <si>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</si>
  <si>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副食二</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</si>
  <si>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</si>
  <si>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副食三</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</si>
  <si>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</si>
  <si>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</si>
  <si>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其他反應</t>
  </si>
  <si>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</si>
  <si>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</si>
  <si>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t xml:space="preserve">    導師簽章：</t>
  </si>
  <si>
    <r>
      <rPr>
        <b/>
        <sz val="13"/>
        <color rgb="FF000000"/>
        <rFont val="PMingLiu"/>
        <family val="1"/>
        <charset val="136"/>
      </rPr>
      <t>※</t>
    </r>
    <r>
      <rPr>
        <sz val="13"/>
        <color rgb="FF000000"/>
        <rFont val="新細明體"/>
        <family val="1"/>
        <charset val="136"/>
      </rPr>
      <t>本表請調查完後交回午餐廚房喔，以利隨時調整各班級份數、供應量。</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</si>
  <si>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</si>
  <si>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</si>
  <si>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</si>
  <si>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</si>
  <si>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</si>
  <si>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</si>
  <si>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</si>
  <si>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rPr>
        <b/>
        <sz val="13"/>
        <color rgb="FF000000"/>
        <rFont val="PMingLiu"/>
        <family val="1"/>
        <charset val="136"/>
      </rPr>
      <t>※</t>
    </r>
    <r>
      <rPr>
        <sz val="13"/>
        <color rgb="FF000000"/>
        <rFont val="新細明體"/>
        <family val="1"/>
        <charset val="136"/>
      </rPr>
      <t>本表請調查完後交回午餐廚房喔，以利隨時調整各班級份數、供應量。</t>
    </r>
  </si>
  <si>
    <t xml:space="preserve">家長請透過左上角QRCode掃描後進入營養午餐網頁連結官網食材登錄平臺查詢相關的食品安全，若相關問題可直接撥午餐專線06-3565460或06-3559451轉836                                                                                    </t>
  </si>
  <si>
    <t>豆鼓素魚</t>
  </si>
  <si>
    <t>高麗菜</t>
  </si>
  <si>
    <t>蘿蔔素羊肉湯</t>
  </si>
  <si>
    <t>素炒白菜</t>
  </si>
  <si>
    <t>泡菜炒肉</t>
  </si>
  <si>
    <t>燕麥飯</t>
  </si>
  <si>
    <t>茄汁百頁</t>
  </si>
  <si>
    <t>素肉絲飯</t>
  </si>
  <si>
    <t>素肉燥</t>
  </si>
  <si>
    <t>蘿蔔素丸湯</t>
  </si>
  <si>
    <t>黑胡椒肉絲</t>
  </si>
  <si>
    <t>素炒高麗菜</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</si>
  <si>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</si>
  <si>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</si>
  <si>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</si>
  <si>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</si>
  <si>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</si>
  <si>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</si>
  <si>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</si>
  <si>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rPr>
        <b/>
        <sz val="13"/>
        <color rgb="FF000000"/>
        <rFont val="PMingLiu"/>
        <family val="1"/>
        <charset val="136"/>
      </rPr>
      <t>※</t>
    </r>
    <r>
      <rPr>
        <sz val="13"/>
        <color rgb="FF000000"/>
        <rFont val="新細明體"/>
        <family val="1"/>
        <charset val="136"/>
      </rPr>
      <t>本表請調查完後交回午餐廚房喔，以利隨時調整各班級份數、供應量。</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</si>
  <si>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</si>
  <si>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</si>
  <si>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</si>
  <si>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</si>
  <si>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</si>
  <si>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</si>
  <si>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</si>
  <si>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rPr>
        <b/>
        <sz val="13"/>
        <color rgb="FF000000"/>
        <rFont val="PMingLiu"/>
        <family val="1"/>
        <charset val="136"/>
      </rPr>
      <t>※</t>
    </r>
    <r>
      <rPr>
        <sz val="13"/>
        <color rgb="FF000000"/>
        <rFont val="新細明體"/>
        <family val="1"/>
        <charset val="136"/>
      </rPr>
      <t>本表請調查完後交回午餐廚房喔，以利隨時調整各班級份數、供應量。</t>
    </r>
  </si>
  <si>
    <t>酸白菜肉片湯</t>
    <phoneticPr fontId="31" type="noConversion"/>
  </si>
  <si>
    <t xml:space="preserve">      出版日期：中華民國113年2月16日</t>
    <phoneticPr fontId="31" type="noConversion"/>
  </si>
  <si>
    <t xml:space="preserve">                供應人數：2371人</t>
    <phoneticPr fontId="31" type="noConversion"/>
  </si>
  <si>
    <t xml:space="preserve">                                                    出版日期：中華民國113年2月16日</t>
    <phoneticPr fontId="31" type="noConversion"/>
  </si>
  <si>
    <r>
      <t xml:space="preserve">              113</t>
    </r>
    <r>
      <rPr>
        <sz val="16"/>
        <color rgb="FF000000"/>
        <rFont val="細明體"/>
        <family val="3"/>
        <charset val="136"/>
      </rPr>
      <t>年</t>
    </r>
    <r>
      <rPr>
        <sz val="16"/>
        <color rgb="FF000000"/>
        <rFont val="Arial"/>
        <family val="2"/>
      </rPr>
      <t>2</t>
    </r>
    <r>
      <rPr>
        <sz val="16"/>
        <color rgb="FF000000"/>
        <rFont val="細明體"/>
        <family val="3"/>
        <charset val="136"/>
      </rPr>
      <t>月</t>
    </r>
    <r>
      <rPr>
        <sz val="16"/>
        <color rgb="FF000000"/>
        <rFont val="Arial"/>
        <family val="2"/>
      </rPr>
      <t xml:space="preserve"> </t>
    </r>
    <r>
      <rPr>
        <sz val="16"/>
        <color rgb="FF000000"/>
        <rFont val="細明體"/>
        <family val="3"/>
        <charset val="136"/>
      </rPr>
      <t>安順國中、小午餐食譜</t>
    </r>
    <r>
      <rPr>
        <sz val="16"/>
        <color rgb="FF000000"/>
        <rFont val="Arial"/>
        <family val="2"/>
      </rPr>
      <t>(</t>
    </r>
    <r>
      <rPr>
        <sz val="16"/>
        <color rgb="FF000000"/>
        <rFont val="細明體"/>
        <family val="3"/>
        <charset val="136"/>
      </rPr>
      <t>素</t>
    </r>
    <r>
      <rPr>
        <sz val="16"/>
        <color rgb="FF000000"/>
        <rFont val="Arial"/>
        <family val="2"/>
      </rPr>
      <t>)</t>
    </r>
    <phoneticPr fontId="31" type="noConversion"/>
  </si>
  <si>
    <t xml:space="preserve">                供應人數：35人</t>
    <phoneticPr fontId="31" type="noConversion"/>
  </si>
  <si>
    <r>
      <t xml:space="preserve">              113</t>
    </r>
    <r>
      <rPr>
        <sz val="16"/>
        <color rgb="FF000000"/>
        <rFont val="細明體"/>
        <family val="3"/>
        <charset val="136"/>
      </rPr>
      <t>年</t>
    </r>
    <r>
      <rPr>
        <sz val="16"/>
        <color rgb="FF000000"/>
        <rFont val="Arial"/>
        <family val="2"/>
      </rPr>
      <t>2</t>
    </r>
    <r>
      <rPr>
        <sz val="16"/>
        <color rgb="FF000000"/>
        <rFont val="細明體"/>
        <family val="3"/>
        <charset val="136"/>
      </rPr>
      <t>月</t>
    </r>
    <r>
      <rPr>
        <sz val="16"/>
        <color rgb="FF000000"/>
        <rFont val="Arial"/>
        <family val="2"/>
      </rPr>
      <t xml:space="preserve"> </t>
    </r>
    <r>
      <rPr>
        <sz val="16"/>
        <color rgb="FF000000"/>
        <rFont val="細明體"/>
        <family val="3"/>
        <charset val="136"/>
      </rPr>
      <t>安順國中、小午餐食譜</t>
    </r>
    <phoneticPr fontId="31" type="noConversion"/>
  </si>
  <si>
    <t>小米飯</t>
    <phoneticPr fontId="31" type="noConversion"/>
  </si>
  <si>
    <t>藜麥飯</t>
    <phoneticPr fontId="31" type="noConversion"/>
  </si>
  <si>
    <t>洋芋燒雞</t>
    <phoneticPr fontId="31" type="noConversion"/>
  </si>
  <si>
    <t>洋芋燒雞</t>
    <phoneticPr fontId="31" type="noConversion"/>
  </si>
  <si>
    <t>小米飯</t>
    <phoneticPr fontId="31" type="noConversion"/>
  </si>
  <si>
    <t>麻油米血</t>
    <phoneticPr fontId="31" type="noConversion"/>
  </si>
  <si>
    <t>蒜香高麗菜</t>
    <phoneticPr fontId="31" type="noConversion"/>
  </si>
  <si>
    <t>麻油素米血</t>
    <phoneticPr fontId="31" type="noConversion"/>
  </si>
  <si>
    <t>洋蔥甜不辣</t>
    <phoneticPr fontId="31" type="noConversion"/>
  </si>
  <si>
    <t>三杯杏鮑菇</t>
    <phoneticPr fontId="31" type="noConversion"/>
  </si>
  <si>
    <t>素甜不辣</t>
    <phoneticPr fontId="31" type="noConversion"/>
  </si>
  <si>
    <t xml:space="preserve">       台南市安順國小113.2月份學校供應量反映表</t>
    <phoneticPr fontId="31" type="noConversion"/>
  </si>
  <si>
    <t xml:space="preserve">       台南市安順國小113.2月份學校供應量反映表</t>
    <phoneticPr fontId="31" type="noConversion"/>
  </si>
  <si>
    <r>
      <t xml:space="preserve">                                           </t>
    </r>
    <r>
      <rPr>
        <sz val="13"/>
        <color rgb="FF000000"/>
        <rFont val="新細明體"/>
        <family val="1"/>
        <charset val="136"/>
      </rPr>
      <t>班級：</t>
    </r>
    <r>
      <rPr>
        <u/>
        <sz val="13"/>
        <color rgb="FF000000"/>
        <rFont val="新細明體"/>
        <family val="1"/>
        <charset val="136"/>
      </rPr>
      <t xml:space="preserve">          </t>
    </r>
    <r>
      <rPr>
        <sz val="13"/>
        <color rgb="FF000000"/>
        <rFont val="新細明體"/>
        <family val="1"/>
        <charset val="136"/>
      </rPr>
      <t xml:space="preserve">                  調查日期：  113年 2月16日</t>
    </r>
    <phoneticPr fontId="31" type="noConversion"/>
  </si>
  <si>
    <r>
      <t xml:space="preserve">                                           </t>
    </r>
    <r>
      <rPr>
        <sz val="13"/>
        <color rgb="FF000000"/>
        <rFont val="新細明體"/>
        <family val="1"/>
        <charset val="136"/>
      </rPr>
      <t>班級：</t>
    </r>
    <r>
      <rPr>
        <u/>
        <sz val="13"/>
        <color rgb="FF000000"/>
        <rFont val="新細明體"/>
        <family val="1"/>
        <charset val="136"/>
      </rPr>
      <t xml:space="preserve">          </t>
    </r>
    <r>
      <rPr>
        <sz val="13"/>
        <color rgb="FF000000"/>
        <rFont val="新細明體"/>
        <family val="1"/>
        <charset val="136"/>
      </rPr>
      <t xml:space="preserve">                  調查日期：  113年 2月16日</t>
    </r>
    <phoneticPr fontId="31" type="noConversion"/>
  </si>
  <si>
    <t>三杯杏鮑菇</t>
    <phoneticPr fontId="31" type="noConversion"/>
  </si>
  <si>
    <t>酸白菜肉片湯</t>
    <phoneticPr fontId="3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</si>
</sst>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m&quot;月&quot;d&quot;日&quot;"/>
    <numFmt numFmtId="177" formatCode="0.0_ "/>
  </numFmts>
  <fonts count="46">
    <font>
      <sz val="12"/>
      <color rgb="FF000000"/>
      <name val="Calibri"/>
      <scheme val="minor"/>
    </font>
    <font>
      <sz val="11"/>
      <color rgb="FF000000"/>
      <name val="DFKai-SB"/>
      <family val="4"/>
      <charset val="136"/>
    </font>
    <font>
      <sz val="9"/>
      <color rgb="FF000000"/>
      <name val="PMingLiu"/>
      <family val="1"/>
      <charset val="136"/>
    </font>
    <font>
      <sz val="12"/>
      <color rgb="FF000000"/>
      <name val="PMingLiu"/>
      <family val="1"/>
      <charset val="136"/>
    </font>
    <font>
      <sz val="11"/>
      <color rgb="FF000000"/>
      <name val="PMingLiu"/>
      <family val="1"/>
      <charset val="136"/>
    </font>
    <font>
      <u/>
      <sz val="7"/>
      <color rgb="FF0000FF"/>
      <name val="PMingLiu"/>
      <family val="1"/>
      <charset val="136"/>
    </font>
    <font>
      <sz val="16"/>
      <color rgb="FF000000"/>
      <name val="Arial"/>
      <family val="2"/>
    </font>
    <font>
      <sz val="8"/>
      <color rgb="FF000000"/>
      <name val="PMingLiu"/>
      <family val="1"/>
      <charset val="136"/>
    </font>
    <font>
      <sz val="6"/>
      <color rgb="FF000000"/>
      <name val="PMingLiu"/>
      <family val="1"/>
      <charset val="136"/>
    </font>
    <font>
      <sz val="9"/>
      <color rgb="FF000000"/>
      <name val="Twentieth Century"/>
    </font>
    <font>
      <sz val="10"/>
      <color rgb="FF000000"/>
      <name val="PMingLiu"/>
      <family val="1"/>
      <charset val="136"/>
    </font>
    <font>
      <sz val="12"/>
      <name val="Calibri"/>
      <family val="2"/>
    </font>
    <font>
      <sz val="12"/>
      <color theme="1"/>
      <name val="PMingLiu"/>
      <family val="1"/>
      <charset val="136"/>
    </font>
    <font>
      <sz val="8"/>
      <color rgb="FF000000"/>
      <name val="Times New Roman"/>
      <family val="1"/>
    </font>
    <font>
      <sz val="8"/>
      <color rgb="FF000000"/>
      <name val="DFKai-SB"/>
      <family val="4"/>
      <charset val="136"/>
    </font>
    <font>
      <sz val="11"/>
      <color rgb="FF000000"/>
      <name val="Times New Roman"/>
      <family val="1"/>
    </font>
    <font>
      <sz val="9"/>
      <color rgb="FF000000"/>
      <name val="MingLiu"/>
      <family val="3"/>
      <charset val="136"/>
    </font>
    <font>
      <sz val="14"/>
      <color rgb="FF7030A0"/>
      <name val="文鼎勘亭流"/>
      <family val="3"/>
      <charset val="136"/>
    </font>
    <font>
      <sz val="14"/>
      <color theme="4"/>
      <name val="文鼎勘亭流"/>
      <family val="3"/>
      <charset val="136"/>
    </font>
    <font>
      <sz val="14"/>
      <color theme="1"/>
      <name val="PMingLiu"/>
      <family val="1"/>
      <charset val="136"/>
    </font>
    <font>
      <sz val="11"/>
      <color theme="1"/>
      <name val="華康少女文字w5"/>
      <family val="3"/>
      <charset val="136"/>
    </font>
    <font>
      <sz val="11"/>
      <color theme="1"/>
      <name val="PMingLiu"/>
      <family val="1"/>
      <charset val="136"/>
    </font>
    <font>
      <sz val="9"/>
      <color rgb="FF660066"/>
      <name val="PMingLiu"/>
      <family val="1"/>
      <charset val="136"/>
    </font>
    <font>
      <b/>
      <sz val="18"/>
      <color rgb="FF000000"/>
      <name val="PMingLiu"/>
      <family val="1"/>
      <charset val="136"/>
    </font>
    <font>
      <sz val="13"/>
      <color rgb="FF000000"/>
      <name val="Calibri"/>
      <family val="2"/>
    </font>
    <font>
      <b/>
      <sz val="13"/>
      <color rgb="FF000000"/>
      <name val="PMingLiu"/>
      <family val="1"/>
      <charset val="136"/>
    </font>
    <font>
      <sz val="13"/>
      <color rgb="FF000000"/>
      <name val="PMingLiu"/>
      <family val="1"/>
      <charset val="136"/>
    </font>
    <font>
      <sz val="16"/>
      <color rgb="FF000000"/>
      <name val="細明體"/>
      <family val="3"/>
      <charset val="136"/>
    </font>
    <font>
      <sz val="13"/>
      <color rgb="FF000000"/>
      <name val="新細明體"/>
      <family val="1"/>
      <charset val="136"/>
    </font>
    <font>
      <u/>
      <sz val="13"/>
      <color rgb="FF000000"/>
      <name val="新細明體"/>
      <family val="1"/>
      <charset val="136"/>
    </font>
    <font>
      <b/>
      <sz val="13"/>
      <color rgb="FF000000"/>
      <name val="新細明體"/>
      <family val="1"/>
      <charset val="136"/>
    </font>
    <font>
      <sz val="9"/>
      <name val="Calibri"/>
      <family val="3"/>
      <charset val="136"/>
      <scheme val="minor"/>
    </font>
    <font>
      <sz val="10"/>
      <name val="PMingLiu"/>
      <family val="1"/>
      <charset val="136"/>
    </font>
    <font>
      <sz val="12"/>
      <name val="PMingLiu"/>
      <family val="1"/>
      <charset val="136"/>
    </font>
    <font>
      <sz val="9"/>
      <name val="PMingLiu"/>
      <family val="1"/>
      <charset val="136"/>
    </font>
    <font>
      <sz val="9"/>
      <name val="MingLiu"/>
      <family val="3"/>
      <charset val="136"/>
    </font>
    <font>
      <sz val="8"/>
      <name val="PMingLiu"/>
      <family val="1"/>
      <charset val="136"/>
    </font>
    <font>
      <sz val="11"/>
      <name val="PMingLiu"/>
      <family val="1"/>
      <charset val="136"/>
    </font>
    <font>
      <sz val="11"/>
      <name val="DFKai-SB"/>
      <family val="4"/>
      <charset val="136"/>
    </font>
    <font>
      <sz val="11"/>
      <name val="MingLiu"/>
      <family val="3"/>
      <charset val="136"/>
    </font>
    <font>
      <sz val="9"/>
      <name val="DFKai-SB"/>
      <family val="4"/>
      <charset val="136"/>
    </font>
    <font>
      <sz val="9"/>
      <name val="Calibri"/>
      <family val="2"/>
    </font>
    <font>
      <sz val="8"/>
      <color rgb="FF000000"/>
      <name val="文鼎古"/>
      <family val="3"/>
      <charset val="136"/>
    </font>
    <font>
      <sz val="6"/>
      <color rgb="FF000000"/>
      <name val="文鼎古"/>
      <family val="3"/>
      <charset val="136"/>
    </font>
    <font>
      <sz val="11"/>
      <color rgb="FF0000CC"/>
      <name val="PMingLiu"/>
      <family val="1"/>
      <charset val="136"/>
    </font>
    <font>
      <sz val="9"/>
      <color rgb="FF0000CC"/>
      <name val="PMingLiu"/>
      <family val="1"/>
      <charset val="136"/>
    </font>
  </fonts>
  <fills count="3">
    <fill>
      <patternFill patternType="none"/>
    </fill>
    <fill>
      <patternFill patternType="gray125"/>
    </fill>
    <fill>
      <patternFill patternType="solid">
        <fgColor rgb="FFE5DFEC"/>
        <bgColor rgb="FFE5DFEC"/>
      </patternFill>
    </fill>
  </fills>
  <borders count="20">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style="medium">
        <color rgb="FF000000"/>
      </left>
      <right/>
      <top style="medium">
        <color rgb="FF000000"/>
      </top>
      <bottom/>
      <diagonal/>
    </border>
    <border>
      <left style="medium">
        <color rgb="FF000000"/>
      </left>
      <right/>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s>
  <cellStyleXfs count="1">
    <xf numFmtId="0" fontId="0" fillId="0" borderId="0"/>
  </cellStyleXfs>
  <cellXfs count="135">
    <xf numFmtId="0" fontId="0"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7" fillId="0" borderId="2" xfId="0" applyFont="1" applyBorder="1" applyAlignment="1">
      <alignment vertical="center" wrapText="1"/>
    </xf>
    <xf numFmtId="0" fontId="12" fillId="0" borderId="4" xfId="0" applyFont="1" applyBorder="1" applyAlignment="1">
      <alignment vertical="center"/>
    </xf>
    <xf numFmtId="176" fontId="7"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7" fillId="0" borderId="5" xfId="0" applyFont="1" applyBorder="1" applyAlignment="1">
      <alignment vertical="center" wrapText="1"/>
    </xf>
    <xf numFmtId="0" fontId="13" fillId="0" borderId="2" xfId="0" applyFont="1" applyBorder="1" applyAlignment="1">
      <alignment horizontal="left" vertical="center" wrapText="1"/>
    </xf>
    <xf numFmtId="1" fontId="14" fillId="0" borderId="2" xfId="0" applyNumberFormat="1" applyFont="1" applyBorder="1" applyAlignment="1">
      <alignment horizontal="left" vertical="center" wrapText="1"/>
    </xf>
    <xf numFmtId="0" fontId="7" fillId="0" borderId="2" xfId="0" applyFont="1" applyBorder="1" applyAlignment="1">
      <alignment horizontal="left" vertical="center" wrapText="1"/>
    </xf>
    <xf numFmtId="1" fontId="3" fillId="0" borderId="2" xfId="0" applyNumberFormat="1" applyFont="1" applyBorder="1" applyAlignment="1">
      <alignment vertical="center"/>
    </xf>
    <xf numFmtId="0" fontId="14" fillId="0" borderId="5"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6" xfId="0" applyFont="1" applyBorder="1" applyAlignment="1">
      <alignment horizontal="center" vertical="center" wrapText="1"/>
    </xf>
    <xf numFmtId="0" fontId="15" fillId="0" borderId="2" xfId="0" applyFont="1" applyBorder="1" applyAlignment="1">
      <alignment horizontal="left" vertical="center" wrapText="1"/>
    </xf>
    <xf numFmtId="1" fontId="3" fillId="0" borderId="0" xfId="0" applyNumberFormat="1" applyFont="1" applyAlignment="1">
      <alignment vertical="center"/>
    </xf>
    <xf numFmtId="1" fontId="2" fillId="0" borderId="2" xfId="0" applyNumberFormat="1" applyFont="1" applyBorder="1" applyAlignment="1">
      <alignment horizontal="left" vertical="center"/>
    </xf>
    <xf numFmtId="0" fontId="7" fillId="0" borderId="5" xfId="0" applyFont="1" applyBorder="1" applyAlignment="1">
      <alignment horizontal="center" vertical="center" wrapText="1"/>
    </xf>
    <xf numFmtId="0" fontId="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left" vertical="center" wrapText="1"/>
    </xf>
    <xf numFmtId="0" fontId="7" fillId="0" borderId="1" xfId="0" applyFont="1" applyBorder="1" applyAlignment="1">
      <alignment horizontal="left" vertical="center" wrapText="1"/>
    </xf>
    <xf numFmtId="1" fontId="14" fillId="0" borderId="1" xfId="0" applyNumberFormat="1" applyFont="1" applyBorder="1" applyAlignment="1">
      <alignment horizontal="left" vertical="center" wrapText="1"/>
    </xf>
    <xf numFmtId="0" fontId="13" fillId="0" borderId="1" xfId="0" applyFont="1" applyBorder="1" applyAlignment="1">
      <alignment horizontal="left" vertical="center" wrapText="1"/>
    </xf>
    <xf numFmtId="1" fontId="3" fillId="0" borderId="1" xfId="0" applyNumberFormat="1" applyFont="1" applyBorder="1" applyAlignment="1">
      <alignment vertical="center"/>
    </xf>
    <xf numFmtId="0" fontId="4" fillId="0" borderId="7" xfId="0" applyFont="1" applyBorder="1" applyAlignment="1">
      <alignment horizontal="center" vertical="center" wrapText="1"/>
    </xf>
    <xf numFmtId="0" fontId="16" fillId="0" borderId="11" xfId="0" applyFont="1" applyBorder="1" applyAlignment="1">
      <alignment vertical="center" wrapText="1"/>
    </xf>
    <xf numFmtId="177" fontId="10" fillId="0" borderId="4" xfId="0" applyNumberFormat="1" applyFont="1" applyBorder="1" applyAlignment="1">
      <alignment horizontal="left" vertical="center"/>
    </xf>
    <xf numFmtId="0" fontId="10" fillId="0" borderId="4" xfId="0" applyFont="1" applyBorder="1" applyAlignment="1">
      <alignment horizontal="left" vertical="center"/>
    </xf>
    <xf numFmtId="1" fontId="10" fillId="0" borderId="4" xfId="0" applyNumberFormat="1" applyFont="1" applyBorder="1" applyAlignment="1">
      <alignment horizontal="right" vertical="center"/>
    </xf>
    <xf numFmtId="177" fontId="3" fillId="0" borderId="0" xfId="0" applyNumberFormat="1" applyFont="1" applyAlignment="1">
      <alignment vertical="center"/>
    </xf>
    <xf numFmtId="0" fontId="12" fillId="2" borderId="12" xfId="0" applyFont="1" applyFill="1" applyBorder="1" applyAlignment="1">
      <alignment vertical="center"/>
    </xf>
    <xf numFmtId="0" fontId="17" fillId="2" borderId="12" xfId="0" applyFont="1" applyFill="1" applyBorder="1" applyAlignment="1">
      <alignment vertical="center"/>
    </xf>
    <xf numFmtId="0" fontId="17" fillId="2" borderId="12" xfId="0" applyFont="1" applyFill="1" applyBorder="1" applyAlignment="1">
      <alignment horizontal="center" vertical="center"/>
    </xf>
    <xf numFmtId="0" fontId="18" fillId="2" borderId="12" xfId="0" applyFont="1" applyFill="1" applyBorder="1" applyAlignment="1">
      <alignment horizontal="center" vertical="center"/>
    </xf>
    <xf numFmtId="0" fontId="19" fillId="2" borderId="12" xfId="0" applyFont="1" applyFill="1" applyBorder="1" applyAlignment="1">
      <alignment horizontal="center" vertical="center"/>
    </xf>
    <xf numFmtId="1" fontId="3" fillId="2" borderId="12" xfId="0" applyNumberFormat="1" applyFont="1" applyFill="1" applyBorder="1" applyAlignment="1">
      <alignment vertical="center"/>
    </xf>
    <xf numFmtId="0" fontId="13" fillId="0" borderId="0" xfId="0" applyFont="1" applyAlignment="1">
      <alignment horizontal="left" vertical="center" wrapText="1"/>
    </xf>
    <xf numFmtId="0" fontId="7" fillId="0" borderId="0" xfId="0" applyFont="1" applyAlignment="1">
      <alignment horizontal="left" vertical="center" wrapText="1"/>
    </xf>
    <xf numFmtId="0" fontId="20" fillId="2" borderId="12" xfId="0" applyFont="1" applyFill="1" applyBorder="1" applyAlignment="1">
      <alignment vertical="center"/>
    </xf>
    <xf numFmtId="0" fontId="21" fillId="2" borderId="12" xfId="0" applyFont="1" applyFill="1" applyBorder="1" applyAlignment="1">
      <alignment vertical="center"/>
    </xf>
    <xf numFmtId="0" fontId="3" fillId="2" borderId="12" xfId="0" applyFont="1" applyFill="1" applyBorder="1" applyAlignment="1">
      <alignment vertical="center"/>
    </xf>
    <xf numFmtId="0" fontId="18" fillId="2" borderId="12" xfId="0" applyFont="1" applyFill="1" applyBorder="1" applyAlignment="1">
      <alignment vertical="center"/>
    </xf>
    <xf numFmtId="0" fontId="19" fillId="2" borderId="12" xfId="0" applyFont="1" applyFill="1" applyBorder="1" applyAlignment="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25" fillId="0" borderId="0" xfId="0" applyFont="1" applyAlignment="1">
      <alignment vertical="center"/>
    </xf>
    <xf numFmtId="0" fontId="26" fillId="0" borderId="13" xfId="0" applyFont="1" applyBorder="1" applyAlignment="1">
      <alignment horizontal="center" vertical="center" wrapText="1"/>
    </xf>
    <xf numFmtId="0" fontId="26" fillId="0" borderId="2" xfId="0" applyFont="1" applyBorder="1" applyAlignment="1">
      <alignment horizontal="center" vertical="center" wrapText="1"/>
    </xf>
    <xf numFmtId="0" fontId="3" fillId="0" borderId="7" xfId="0" applyFont="1" applyBorder="1" applyAlignment="1">
      <alignment vertical="center" wrapText="1"/>
    </xf>
    <xf numFmtId="0" fontId="26" fillId="0" borderId="2" xfId="0" applyFont="1" applyBorder="1" applyAlignment="1">
      <alignment vertical="center" wrapText="1"/>
    </xf>
    <xf numFmtId="0" fontId="3" fillId="0" borderId="2" xfId="0" applyFont="1" applyBorder="1" applyAlignment="1">
      <alignment vertical="center"/>
    </xf>
    <xf numFmtId="0" fontId="4" fillId="0" borderId="14" xfId="0" applyFont="1" applyBorder="1" applyAlignment="1">
      <alignment horizontal="center" vertical="center" wrapText="1"/>
    </xf>
    <xf numFmtId="0" fontId="26" fillId="0" borderId="2" xfId="0" applyFont="1" applyBorder="1" applyAlignment="1">
      <alignment vertical="top" wrapText="1"/>
    </xf>
    <xf numFmtId="0" fontId="26" fillId="0" borderId="0" xfId="0" applyFont="1" applyAlignment="1">
      <alignment horizontal="left" vertical="center"/>
    </xf>
    <xf numFmtId="0" fontId="25" fillId="0" borderId="0" xfId="0" applyFont="1" applyAlignment="1">
      <alignment horizontal="left" vertical="center"/>
    </xf>
    <xf numFmtId="0" fontId="3" fillId="0" borderId="0" xfId="0" applyFont="1" applyAlignment="1">
      <alignment horizontal="left" vertical="center"/>
    </xf>
    <xf numFmtId="0" fontId="23" fillId="0" borderId="0" xfId="0" applyFont="1" applyAlignment="1">
      <alignment vertical="center"/>
    </xf>
    <xf numFmtId="0" fontId="23" fillId="0" borderId="0" xfId="0" applyFont="1" applyAlignment="1">
      <alignment horizontal="center" vertical="center"/>
    </xf>
    <xf numFmtId="0" fontId="26" fillId="0" borderId="7" xfId="0" applyFont="1" applyBorder="1" applyAlignment="1">
      <alignment vertical="center" wrapText="1"/>
    </xf>
    <xf numFmtId="0" fontId="12" fillId="0" borderId="4" xfId="0" applyFont="1" applyBorder="1" applyAlignment="1">
      <alignment horizontal="center" vertical="center"/>
    </xf>
    <xf numFmtId="176" fontId="10" fillId="0" borderId="2" xfId="0" applyNumberFormat="1" applyFont="1" applyBorder="1" applyAlignment="1">
      <alignment horizontal="center" vertical="center" wrapText="1"/>
    </xf>
    <xf numFmtId="0" fontId="13" fillId="0" borderId="5" xfId="0" applyFont="1" applyBorder="1" applyAlignment="1">
      <alignment horizontal="center" vertical="center" wrapText="1"/>
    </xf>
    <xf numFmtId="177" fontId="7" fillId="0" borderId="4" xfId="0" applyNumberFormat="1" applyFont="1" applyBorder="1" applyAlignment="1">
      <alignment horizontal="left" vertical="center"/>
    </xf>
    <xf numFmtId="1" fontId="2" fillId="0" borderId="4" xfId="0" applyNumberFormat="1" applyFont="1" applyBorder="1" applyAlignment="1">
      <alignment horizontal="left" vertical="center"/>
    </xf>
    <xf numFmtId="0" fontId="2" fillId="0" borderId="4" xfId="0" applyFont="1" applyBorder="1" applyAlignment="1">
      <alignment horizontal="left" vertical="center"/>
    </xf>
    <xf numFmtId="0" fontId="24" fillId="0" borderId="0" xfId="0" applyFont="1" applyAlignment="1">
      <alignment vertical="center"/>
    </xf>
    <xf numFmtId="0" fontId="0" fillId="0" borderId="0" xfId="0" applyFont="1" applyAlignment="1">
      <alignment vertical="center"/>
    </xf>
    <xf numFmtId="0" fontId="3" fillId="0" borderId="7" xfId="0" applyFont="1" applyBorder="1" applyAlignment="1">
      <alignment horizontal="center" vertical="center" wrapText="1"/>
    </xf>
    <xf numFmtId="0" fontId="3" fillId="0" borderId="15" xfId="0" applyFont="1" applyBorder="1" applyAlignment="1">
      <alignment horizontal="center" vertical="center" wrapText="1"/>
    </xf>
    <xf numFmtId="0" fontId="14" fillId="0" borderId="3" xfId="0" applyFont="1" applyBorder="1" applyAlignment="1">
      <alignment horizontal="center" vertical="center" wrapText="1"/>
    </xf>
    <xf numFmtId="0" fontId="15" fillId="0" borderId="3" xfId="0" applyFont="1" applyBorder="1" applyAlignment="1">
      <alignment horizontal="left" vertical="center" wrapText="1"/>
    </xf>
    <xf numFmtId="0" fontId="7" fillId="0" borderId="3" xfId="0" applyFont="1" applyBorder="1" applyAlignment="1">
      <alignment horizontal="left" vertical="center" wrapText="1"/>
    </xf>
    <xf numFmtId="1" fontId="14" fillId="0" borderId="3" xfId="0" applyNumberFormat="1" applyFont="1" applyBorder="1" applyAlignment="1">
      <alignment horizontal="left" vertical="center" wrapText="1"/>
    </xf>
    <xf numFmtId="0" fontId="13" fillId="0" borderId="3" xfId="0" applyFont="1" applyBorder="1" applyAlignment="1">
      <alignment horizontal="left" vertical="center" wrapText="1"/>
    </xf>
    <xf numFmtId="0" fontId="32" fillId="0" borderId="2" xfId="0" applyFont="1" applyBorder="1" applyAlignment="1">
      <alignment horizontal="center" vertical="center" wrapText="1"/>
    </xf>
    <xf numFmtId="0" fontId="34" fillId="0" borderId="2" xfId="0" applyFont="1" applyBorder="1" applyAlignment="1">
      <alignment horizontal="center" vertical="center" wrapText="1"/>
    </xf>
    <xf numFmtId="0" fontId="35" fillId="0" borderId="2" xfId="0" applyFont="1" applyBorder="1" applyAlignment="1">
      <alignment horizontal="center" vertical="center" wrapText="1"/>
    </xf>
    <xf numFmtId="0" fontId="36" fillId="0" borderId="2" xfId="0" applyFont="1" applyBorder="1" applyAlignment="1">
      <alignment horizontal="center" vertical="center" wrapText="1"/>
    </xf>
    <xf numFmtId="0" fontId="32"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2" xfId="0" applyFont="1" applyBorder="1" applyAlignment="1">
      <alignment horizontal="center" vertical="center" wrapText="1"/>
    </xf>
    <xf numFmtId="0" fontId="38" fillId="0" borderId="2" xfId="0" applyFont="1" applyBorder="1" applyAlignment="1">
      <alignment horizontal="center" vertical="center"/>
    </xf>
    <xf numFmtId="0" fontId="39" fillId="0" borderId="2" xfId="0" applyFont="1" applyBorder="1" applyAlignment="1">
      <alignment horizontal="center" vertical="center" wrapText="1"/>
    </xf>
    <xf numFmtId="0" fontId="36" fillId="0" borderId="1" xfId="0" applyFont="1" applyBorder="1" applyAlignment="1">
      <alignment horizontal="center" vertical="center" wrapText="1"/>
    </xf>
    <xf numFmtId="0" fontId="37" fillId="0" borderId="3" xfId="0" applyFont="1" applyBorder="1" applyAlignment="1">
      <alignment horizontal="center" vertical="center" wrapText="1"/>
    </xf>
    <xf numFmtId="0" fontId="33" fillId="0" borderId="3"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15" xfId="0" applyFont="1" applyBorder="1" applyAlignment="1">
      <alignment horizontal="center" vertical="center" wrapText="1"/>
    </xf>
    <xf numFmtId="0" fontId="32" fillId="0" borderId="15" xfId="0" applyFont="1" applyBorder="1" applyAlignment="1">
      <alignment horizontal="center" vertical="center" wrapText="1"/>
    </xf>
    <xf numFmtId="0" fontId="40"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42" fillId="0" borderId="2"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6" xfId="0" applyFont="1" applyBorder="1" applyAlignment="1">
      <alignment horizontal="center" vertical="center" wrapText="1"/>
    </xf>
    <xf numFmtId="0" fontId="43" fillId="0" borderId="5" xfId="0" applyFont="1" applyBorder="1" applyAlignment="1">
      <alignment horizontal="center" vertical="center" wrapText="1"/>
    </xf>
    <xf numFmtId="0" fontId="44" fillId="0" borderId="1" xfId="0" applyFont="1" applyBorder="1" applyAlignment="1">
      <alignment horizontal="center" vertical="center" wrapText="1"/>
    </xf>
    <xf numFmtId="0" fontId="45" fillId="0" borderId="1" xfId="0" applyFont="1" applyBorder="1" applyAlignment="1">
      <alignment horizontal="center" vertical="center" wrapText="1"/>
    </xf>
    <xf numFmtId="0" fontId="45" fillId="0" borderId="2" xfId="0" applyFont="1" applyBorder="1" applyAlignment="1">
      <alignment horizontal="center" vertical="center" wrapText="1"/>
    </xf>
    <xf numFmtId="0" fontId="7" fillId="0" borderId="1" xfId="0" applyFont="1" applyBorder="1" applyAlignment="1">
      <alignment horizontal="center"/>
    </xf>
    <xf numFmtId="0" fontId="11" fillId="0" borderId="3" xfId="0" applyFont="1" applyBorder="1" applyAlignment="1">
      <alignment vertical="center"/>
    </xf>
    <xf numFmtId="0" fontId="11" fillId="0" borderId="4" xfId="0" applyFont="1" applyBorder="1" applyAlignment="1">
      <alignment vertical="center"/>
    </xf>
    <xf numFmtId="0" fontId="26" fillId="0" borderId="7" xfId="0" applyFont="1" applyBorder="1" applyAlignment="1">
      <alignment horizontal="center" vertical="top" wrapText="1"/>
    </xf>
    <xf numFmtId="0" fontId="11" fillId="0" borderId="8" xfId="0" applyFont="1" applyBorder="1" applyAlignment="1">
      <alignment vertical="center"/>
    </xf>
    <xf numFmtId="0" fontId="11" fillId="0" borderId="5" xfId="0" applyFont="1" applyBorder="1" applyAlignment="1">
      <alignment vertical="center"/>
    </xf>
    <xf numFmtId="0" fontId="3" fillId="0" borderId="7" xfId="0" applyFont="1" applyBorder="1" applyAlignment="1">
      <alignment horizontal="center" vertical="center"/>
    </xf>
    <xf numFmtId="0" fontId="8" fillId="0" borderId="1" xfId="0" applyFont="1" applyBorder="1" applyAlignment="1">
      <alignment horizontal="center" wrapText="1"/>
    </xf>
    <xf numFmtId="0" fontId="7" fillId="0" borderId="1" xfId="0" applyFont="1" applyBorder="1" applyAlignment="1">
      <alignment horizont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xf>
    <xf numFmtId="0" fontId="6" fillId="0" borderId="0" xfId="0" applyFont="1" applyAlignment="1">
      <alignment vertical="center"/>
    </xf>
    <xf numFmtId="0" fontId="0" fillId="0" borderId="0" xfId="0" applyFont="1" applyAlignment="1">
      <alignment vertical="center"/>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left" vertical="top" wrapText="1"/>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left" vertical="center"/>
    </xf>
    <xf numFmtId="0" fontId="24" fillId="0" borderId="0" xfId="0" applyFont="1" applyAlignment="1">
      <alignment horizontal="left" vertical="center"/>
    </xf>
    <xf numFmtId="0" fontId="26" fillId="0" borderId="7" xfId="0" applyFont="1" applyBorder="1" applyAlignment="1">
      <alignment horizontal="center" vertical="center" wrapText="1"/>
    </xf>
    <xf numFmtId="0" fontId="37" fillId="0" borderId="18" xfId="0" applyFont="1" applyBorder="1" applyAlignment="1">
      <alignment horizontal="center" vertical="center" wrapText="1"/>
    </xf>
    <xf numFmtId="0" fontId="11" fillId="0" borderId="12" xfId="0" applyFont="1" applyBorder="1" applyAlignment="1">
      <alignment vertical="center"/>
    </xf>
    <xf numFmtId="0" fontId="11" fillId="0" borderId="19" xfId="0" applyFont="1" applyBorder="1" applyAlignment="1">
      <alignment vertical="center"/>
    </xf>
    <xf numFmtId="0" fontId="16" fillId="0" borderId="9" xfId="0" applyFont="1" applyBorder="1" applyAlignment="1">
      <alignment horizontal="center" vertical="center" wrapText="1"/>
    </xf>
    <xf numFmtId="0" fontId="11" fillId="0" borderId="10" xfId="0" applyFont="1" applyBorder="1" applyAlignment="1">
      <alignment vertical="center"/>
    </xf>
    <xf numFmtId="0" fontId="22" fillId="0" borderId="0" xfId="0" applyFont="1" applyAlignment="1">
      <alignment horizontal="left" vertical="center"/>
    </xf>
    <xf numFmtId="0" fontId="34" fillId="0" borderId="16" xfId="0" applyFont="1" applyBorder="1" applyAlignment="1">
      <alignment horizontal="center" vertical="center" wrapText="1"/>
    </xf>
    <xf numFmtId="0" fontId="41" fillId="0" borderId="17" xfId="0" applyFont="1" applyBorder="1" applyAlignment="1">
      <alignment vertical="center"/>
    </xf>
    <xf numFmtId="0" fontId="41" fillId="0" borderId="6" xfId="0" applyFont="1" applyBorder="1" applyAlignment="1">
      <alignmen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0</xdr:rowOff>
    </xdr:from>
    <xdr:ext cx="1133475" cy="1190625"/>
    <xdr:pic>
      <xdr:nvPicPr>
        <xdr:cNvPr id="2" name="image1.png">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133475" cy="1190625"/>
    <xdr:pic>
      <xdr:nvPicPr>
        <xdr:cNvPr id="2" name="image1.png">
          <a:extLst>
            <a:ext uri="{FF2B5EF4-FFF2-40B4-BE49-F238E27FC236}">
              <a16:creationId xmlns:a16="http://schemas.microsoft.com/office/drawing/2014/main" xmlns=""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lass.tn.edu.tw/modules/tad_web/link.php?WebID=4043&amp;LinkID=4348"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class.tn.edu.tw/modules/tad_web/link.php?WebID=4043&amp;LinkID=43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9"/>
  <sheetViews>
    <sheetView tabSelected="1" view="pageBreakPreview" zoomScaleNormal="100" zoomScaleSheetLayoutView="100" workbookViewId="0">
      <selection activeCell="E17" sqref="E17:H17"/>
    </sheetView>
  </sheetViews>
  <sheetFormatPr defaultColWidth="11.19921875" defaultRowHeight="15" customHeight="1"/>
  <cols>
    <col min="1" max="1" width="3.19921875" customWidth="1"/>
    <col min="2" max="2" width="5.69921875" customWidth="1"/>
    <col min="3" max="3" width="3.69921875" customWidth="1"/>
    <col min="4" max="4" width="8.69921875" customWidth="1"/>
    <col min="5" max="5" width="11.09765625" customWidth="1"/>
    <col min="6" max="6" width="9.69921875" customWidth="1"/>
    <col min="7" max="7" width="11.69921875" customWidth="1"/>
    <col min="8" max="8" width="12.59765625" customWidth="1"/>
    <col min="9" max="9" width="4.69921875" customWidth="1"/>
    <col min="10" max="10" width="2.8984375" customWidth="1"/>
    <col min="11" max="11" width="3" customWidth="1"/>
    <col min="12" max="12" width="3.19921875" customWidth="1"/>
    <col min="13" max="13" width="2.69921875" customWidth="1"/>
    <col min="14" max="15" width="2.59765625" customWidth="1"/>
    <col min="16" max="16" width="3" customWidth="1"/>
    <col min="17" max="17" width="2.59765625" customWidth="1"/>
    <col min="18" max="18" width="2.69921875" customWidth="1"/>
    <col min="19" max="20" width="2.8984375" customWidth="1"/>
    <col min="21" max="21" width="2.19921875" customWidth="1"/>
    <col min="22" max="22" width="3.69921875" customWidth="1"/>
    <col min="23" max="24" width="5.19921875" customWidth="1"/>
    <col min="25" max="26" width="8.69921875" customWidth="1"/>
  </cols>
  <sheetData>
    <row r="1" spans="1:26" ht="15.75" customHeight="1">
      <c r="A1" s="118"/>
      <c r="B1" s="115"/>
      <c r="C1" s="115"/>
      <c r="D1" s="119" t="s">
        <v>0</v>
      </c>
      <c r="E1" s="115"/>
      <c r="F1" s="115"/>
      <c r="G1" s="115"/>
      <c r="H1" s="120" t="s">
        <v>1</v>
      </c>
      <c r="I1" s="115"/>
      <c r="J1" s="115"/>
      <c r="K1" s="115"/>
      <c r="L1" s="115"/>
      <c r="M1" s="115"/>
      <c r="N1" s="115"/>
      <c r="O1" s="115"/>
      <c r="P1" s="115"/>
      <c r="Q1" s="2"/>
      <c r="R1" s="2"/>
      <c r="S1" s="2"/>
      <c r="T1" s="2"/>
      <c r="U1" s="2"/>
      <c r="V1" s="2"/>
      <c r="W1" s="2"/>
      <c r="X1" s="2"/>
      <c r="Y1" s="2"/>
      <c r="Z1" s="2"/>
    </row>
    <row r="2" spans="1:26" ht="15.75" customHeight="1">
      <c r="A2" s="115"/>
      <c r="B2" s="115"/>
      <c r="C2" s="115"/>
      <c r="D2" s="115"/>
      <c r="E2" s="115"/>
      <c r="F2" s="115"/>
      <c r="G2" s="115"/>
      <c r="H2" s="121" t="s">
        <v>2</v>
      </c>
      <c r="I2" s="115"/>
      <c r="J2" s="115"/>
      <c r="K2" s="115"/>
      <c r="L2" s="115"/>
      <c r="M2" s="115"/>
      <c r="N2" s="115"/>
      <c r="O2" s="115"/>
      <c r="P2" s="115"/>
      <c r="Q2" s="2"/>
      <c r="R2" s="2"/>
      <c r="S2" s="2"/>
      <c r="T2" s="2"/>
      <c r="U2" s="2"/>
      <c r="V2" s="2"/>
      <c r="W2" s="2"/>
      <c r="X2" s="2"/>
      <c r="Y2" s="2"/>
      <c r="Z2" s="2"/>
    </row>
    <row r="3" spans="1:26" ht="15.75" customHeight="1">
      <c r="A3" s="115"/>
      <c r="B3" s="115"/>
      <c r="C3" s="115"/>
      <c r="D3" s="115"/>
      <c r="E3" s="115"/>
      <c r="F3" s="115"/>
      <c r="G3" s="115"/>
      <c r="H3" s="121" t="s">
        <v>3</v>
      </c>
      <c r="I3" s="115"/>
      <c r="J3" s="115"/>
      <c r="K3" s="115"/>
      <c r="L3" s="115"/>
      <c r="M3" s="115"/>
      <c r="N3" s="115"/>
      <c r="O3" s="115"/>
      <c r="P3" s="115"/>
      <c r="Q3" s="2"/>
      <c r="R3" s="2"/>
      <c r="S3" s="2"/>
      <c r="T3" s="2"/>
      <c r="U3" s="2"/>
      <c r="V3" s="2"/>
      <c r="W3" s="2"/>
      <c r="X3" s="2"/>
      <c r="Y3" s="2"/>
      <c r="Z3" s="2"/>
    </row>
    <row r="4" spans="1:26" ht="15.75" customHeight="1">
      <c r="A4" s="115"/>
      <c r="B4" s="115"/>
      <c r="C4" s="115"/>
      <c r="D4" s="122" t="s">
        <v>4</v>
      </c>
      <c r="E4" s="115"/>
      <c r="F4" s="115"/>
      <c r="G4" s="115"/>
      <c r="H4" s="4" t="s">
        <v>135</v>
      </c>
      <c r="I4" s="4"/>
      <c r="J4" s="4"/>
      <c r="K4" s="4"/>
      <c r="L4" s="4"/>
      <c r="M4" s="4"/>
      <c r="N4" s="4"/>
      <c r="O4" s="4"/>
      <c r="P4" s="4"/>
      <c r="Q4" s="2"/>
      <c r="R4" s="2"/>
      <c r="S4" s="2"/>
      <c r="T4" s="2"/>
      <c r="U4" s="2"/>
      <c r="V4" s="2"/>
      <c r="W4" s="2"/>
      <c r="X4" s="2"/>
      <c r="Y4" s="2"/>
      <c r="Z4" s="2"/>
    </row>
    <row r="5" spans="1:26" ht="15.75" customHeight="1">
      <c r="A5" s="115"/>
      <c r="B5" s="115"/>
      <c r="C5" s="115"/>
      <c r="D5" s="115"/>
      <c r="E5" s="115"/>
      <c r="F5" s="115"/>
      <c r="G5" s="115"/>
      <c r="H5" s="4" t="s">
        <v>136</v>
      </c>
      <c r="I5" s="4"/>
      <c r="J5" s="4"/>
      <c r="K5" s="4"/>
      <c r="L5" s="4"/>
      <c r="M5" s="4"/>
      <c r="N5" s="4"/>
      <c r="O5" s="4"/>
      <c r="P5" s="4"/>
      <c r="Q5" s="2"/>
      <c r="R5" s="2"/>
      <c r="S5" s="2"/>
      <c r="T5" s="2"/>
      <c r="U5" s="2"/>
      <c r="V5" s="2"/>
      <c r="W5" s="2"/>
      <c r="X5" s="2"/>
      <c r="Y5" s="2"/>
      <c r="Z5" s="2"/>
    </row>
    <row r="6" spans="1:26" ht="15.75" customHeight="1">
      <c r="A6" s="115"/>
      <c r="B6" s="115"/>
      <c r="C6" s="115"/>
      <c r="D6" s="4"/>
      <c r="E6" s="4"/>
      <c r="F6" s="4"/>
      <c r="G6" s="4"/>
      <c r="H6" s="123" t="s">
        <v>5</v>
      </c>
      <c r="I6" s="115"/>
      <c r="J6" s="115"/>
      <c r="K6" s="115"/>
      <c r="L6" s="115"/>
      <c r="M6" s="115"/>
      <c r="N6" s="115"/>
      <c r="O6" s="115"/>
      <c r="P6" s="115"/>
      <c r="Q6" s="2"/>
      <c r="R6" s="2"/>
      <c r="S6" s="2"/>
      <c r="T6" s="2"/>
      <c r="U6" s="2"/>
      <c r="V6" s="2"/>
      <c r="W6" s="2"/>
      <c r="X6" s="2"/>
      <c r="Y6" s="2"/>
      <c r="Z6" s="2"/>
    </row>
    <row r="7" spans="1:26" ht="19.5" customHeight="1">
      <c r="A7" s="114" t="s">
        <v>140</v>
      </c>
      <c r="B7" s="115"/>
      <c r="C7" s="115"/>
      <c r="D7" s="115"/>
      <c r="E7" s="115"/>
      <c r="F7" s="115"/>
      <c r="G7" s="115"/>
      <c r="H7" s="115"/>
      <c r="I7" s="115"/>
      <c r="J7" s="115"/>
      <c r="K7" s="115"/>
      <c r="L7" s="115"/>
      <c r="M7" s="115"/>
      <c r="N7" s="115"/>
      <c r="O7" s="115"/>
      <c r="P7" s="2"/>
      <c r="Q7" s="111" t="s">
        <v>6</v>
      </c>
      <c r="R7" s="110" t="s">
        <v>7</v>
      </c>
      <c r="S7" s="111" t="s">
        <v>8</v>
      </c>
      <c r="T7" s="111" t="s">
        <v>9</v>
      </c>
      <c r="U7" s="111" t="s">
        <v>10</v>
      </c>
      <c r="V7" s="111" t="s">
        <v>11</v>
      </c>
      <c r="W7" s="103" t="s">
        <v>12</v>
      </c>
      <c r="X7" s="2"/>
      <c r="Y7" s="2"/>
      <c r="Z7" s="2"/>
    </row>
    <row r="8" spans="1:26" ht="18.75" customHeight="1">
      <c r="A8" s="117" t="s">
        <v>13</v>
      </c>
      <c r="B8" s="112" t="s">
        <v>14</v>
      </c>
      <c r="C8" s="112" t="s">
        <v>15</v>
      </c>
      <c r="D8" s="112" t="s">
        <v>16</v>
      </c>
      <c r="E8" s="112" t="s">
        <v>17</v>
      </c>
      <c r="F8" s="112" t="s">
        <v>18</v>
      </c>
      <c r="G8" s="112" t="s">
        <v>19</v>
      </c>
      <c r="H8" s="112" t="s">
        <v>20</v>
      </c>
      <c r="I8" s="5" t="s">
        <v>21</v>
      </c>
      <c r="J8" s="111" t="s">
        <v>6</v>
      </c>
      <c r="K8" s="116" t="s">
        <v>7</v>
      </c>
      <c r="L8" s="111" t="s">
        <v>8</v>
      </c>
      <c r="M8" s="111" t="s">
        <v>9</v>
      </c>
      <c r="N8" s="111" t="s">
        <v>10</v>
      </c>
      <c r="O8" s="110" t="s">
        <v>11</v>
      </c>
      <c r="P8" s="113" t="s">
        <v>12</v>
      </c>
      <c r="Q8" s="104"/>
      <c r="R8" s="104"/>
      <c r="S8" s="104"/>
      <c r="T8" s="104"/>
      <c r="U8" s="104"/>
      <c r="V8" s="104"/>
      <c r="W8" s="104"/>
      <c r="X8" s="2"/>
      <c r="Y8" s="2"/>
      <c r="Z8" s="2"/>
    </row>
    <row r="9" spans="1:26" ht="15.75" customHeight="1">
      <c r="A9" s="105"/>
      <c r="B9" s="105"/>
      <c r="C9" s="105"/>
      <c r="D9" s="105"/>
      <c r="E9" s="105"/>
      <c r="F9" s="105"/>
      <c r="G9" s="105"/>
      <c r="H9" s="105"/>
      <c r="I9" s="5" t="s">
        <v>22</v>
      </c>
      <c r="J9" s="105"/>
      <c r="K9" s="105"/>
      <c r="L9" s="105"/>
      <c r="M9" s="105"/>
      <c r="N9" s="105"/>
      <c r="O9" s="105"/>
      <c r="P9" s="104"/>
      <c r="Q9" s="105"/>
      <c r="R9" s="105"/>
      <c r="S9" s="105"/>
      <c r="T9" s="105"/>
      <c r="U9" s="105"/>
      <c r="V9" s="105"/>
      <c r="W9" s="105"/>
      <c r="X9" s="2"/>
      <c r="Y9" s="2"/>
      <c r="Z9" s="2"/>
    </row>
    <row r="10" spans="1:26" ht="15.75" customHeight="1">
      <c r="A10" s="6">
        <v>1</v>
      </c>
      <c r="B10" s="7">
        <v>44973</v>
      </c>
      <c r="C10" s="8" t="s">
        <v>38</v>
      </c>
      <c r="D10" s="85" t="s">
        <v>24</v>
      </c>
      <c r="E10" s="85" t="s">
        <v>39</v>
      </c>
      <c r="F10" s="85" t="s">
        <v>40</v>
      </c>
      <c r="G10" s="85" t="s">
        <v>41</v>
      </c>
      <c r="H10" s="79" t="s">
        <v>42</v>
      </c>
      <c r="I10" s="15" t="s">
        <v>21</v>
      </c>
      <c r="J10" s="10">
        <v>5</v>
      </c>
      <c r="K10" s="12">
        <v>2</v>
      </c>
      <c r="L10" s="12">
        <v>1.7</v>
      </c>
      <c r="M10" s="12">
        <v>2</v>
      </c>
      <c r="N10" s="12">
        <v>1</v>
      </c>
      <c r="O10" s="12"/>
      <c r="P10" s="11">
        <f t="shared" ref="P10:P18" si="0">W10</f>
        <v>692.5</v>
      </c>
      <c r="Q10" s="10">
        <f t="shared" ref="Q10:Q18" si="1">J10*70</f>
        <v>350</v>
      </c>
      <c r="R10" s="12">
        <f t="shared" ref="R10:R18" si="2">K10*75</f>
        <v>150</v>
      </c>
      <c r="S10" s="12">
        <f t="shared" ref="S10:S18" si="3">L10*25</f>
        <v>42.5</v>
      </c>
      <c r="T10" s="12">
        <f t="shared" ref="T10:T18" si="4">M10*45</f>
        <v>90</v>
      </c>
      <c r="U10" s="12">
        <f t="shared" ref="U10:U18" si="5">N10*60</f>
        <v>60</v>
      </c>
      <c r="V10" s="12">
        <f t="shared" ref="V10:V18" si="6">O10*150</f>
        <v>0</v>
      </c>
      <c r="W10" s="13">
        <f t="shared" ref="W10" si="7">SUM(Q10:V10)</f>
        <v>692.5</v>
      </c>
      <c r="X10" s="2"/>
      <c r="Y10" s="2"/>
      <c r="Z10" s="2"/>
    </row>
    <row r="11" spans="1:26" ht="15.75" customHeight="1">
      <c r="A11" s="6">
        <v>2</v>
      </c>
      <c r="B11" s="7">
        <v>44974</v>
      </c>
      <c r="C11" s="8" t="s">
        <v>43</v>
      </c>
      <c r="D11" s="85" t="s">
        <v>141</v>
      </c>
      <c r="E11" s="85" t="s">
        <v>143</v>
      </c>
      <c r="F11" s="85" t="s">
        <v>44</v>
      </c>
      <c r="G11" s="85" t="s">
        <v>45</v>
      </c>
      <c r="H11" s="81" t="s">
        <v>46</v>
      </c>
      <c r="I11" s="14"/>
      <c r="J11" s="10">
        <v>5</v>
      </c>
      <c r="K11" s="10">
        <v>2.2000000000000002</v>
      </c>
      <c r="L11" s="10">
        <v>1.6</v>
      </c>
      <c r="M11" s="10">
        <v>2</v>
      </c>
      <c r="N11" s="10">
        <v>1</v>
      </c>
      <c r="O11" s="10"/>
      <c r="P11" s="11">
        <f t="shared" si="0"/>
        <v>705</v>
      </c>
      <c r="Q11" s="10">
        <f t="shared" si="1"/>
        <v>350</v>
      </c>
      <c r="R11" s="12">
        <f t="shared" si="2"/>
        <v>165</v>
      </c>
      <c r="S11" s="12">
        <f t="shared" si="3"/>
        <v>40</v>
      </c>
      <c r="T11" s="12">
        <f t="shared" si="4"/>
        <v>90</v>
      </c>
      <c r="U11" s="12">
        <f t="shared" si="5"/>
        <v>60</v>
      </c>
      <c r="V11" s="12">
        <f t="shared" si="6"/>
        <v>0</v>
      </c>
      <c r="W11" s="13">
        <f>SUM(Q11:V11)/1</f>
        <v>705</v>
      </c>
      <c r="X11" s="2"/>
      <c r="Y11" s="2"/>
      <c r="Z11" s="2"/>
    </row>
    <row r="12" spans="1:26" ht="18" customHeight="1">
      <c r="A12" s="6">
        <v>3</v>
      </c>
      <c r="B12" s="7">
        <v>44976</v>
      </c>
      <c r="C12" s="8" t="s">
        <v>23</v>
      </c>
      <c r="D12" s="85" t="s">
        <v>24</v>
      </c>
      <c r="E12" s="78" t="s">
        <v>47</v>
      </c>
      <c r="F12" s="86" t="s">
        <v>26</v>
      </c>
      <c r="G12" s="85" t="s">
        <v>48</v>
      </c>
      <c r="H12" s="78" t="s">
        <v>49</v>
      </c>
      <c r="I12" s="16"/>
      <c r="J12" s="17">
        <v>5</v>
      </c>
      <c r="K12" s="12">
        <v>2.2000000000000002</v>
      </c>
      <c r="L12" s="12">
        <v>1.5</v>
      </c>
      <c r="M12" s="12">
        <v>2.2000000000000002</v>
      </c>
      <c r="N12" s="12"/>
      <c r="O12" s="12"/>
      <c r="P12" s="11">
        <f t="shared" si="0"/>
        <v>651.5</v>
      </c>
      <c r="Q12" s="10">
        <f t="shared" si="1"/>
        <v>350</v>
      </c>
      <c r="R12" s="12">
        <f t="shared" si="2"/>
        <v>165</v>
      </c>
      <c r="S12" s="12">
        <f t="shared" si="3"/>
        <v>37.5</v>
      </c>
      <c r="T12" s="12">
        <f t="shared" si="4"/>
        <v>99.000000000000014</v>
      </c>
      <c r="U12" s="12">
        <f t="shared" si="5"/>
        <v>0</v>
      </c>
      <c r="V12" s="12">
        <f t="shared" si="6"/>
        <v>0</v>
      </c>
      <c r="W12" s="13">
        <f t="shared" ref="W12:W16" si="8">SUM(Q12:V12)</f>
        <v>651.5</v>
      </c>
      <c r="X12" s="18"/>
      <c r="Y12" s="2"/>
      <c r="Z12" s="2"/>
    </row>
    <row r="13" spans="1:26" ht="15.75" customHeight="1">
      <c r="A13" s="6">
        <v>4</v>
      </c>
      <c r="B13" s="7">
        <v>44977</v>
      </c>
      <c r="C13" s="8" t="s">
        <v>28</v>
      </c>
      <c r="D13" s="85" t="s">
        <v>29</v>
      </c>
      <c r="E13" s="85" t="s">
        <v>50</v>
      </c>
      <c r="F13" s="85" t="s">
        <v>51</v>
      </c>
      <c r="G13" s="85" t="s">
        <v>52</v>
      </c>
      <c r="H13" s="81" t="s">
        <v>53</v>
      </c>
      <c r="I13" s="15" t="s">
        <v>21</v>
      </c>
      <c r="J13" s="17">
        <v>5</v>
      </c>
      <c r="K13" s="12">
        <v>2</v>
      </c>
      <c r="L13" s="12">
        <v>1.5</v>
      </c>
      <c r="M13" s="12">
        <v>2.4</v>
      </c>
      <c r="N13" s="12">
        <v>1</v>
      </c>
      <c r="O13" s="12"/>
      <c r="P13" s="11">
        <f t="shared" si="0"/>
        <v>705.5</v>
      </c>
      <c r="Q13" s="10">
        <f t="shared" si="1"/>
        <v>350</v>
      </c>
      <c r="R13" s="12">
        <f t="shared" si="2"/>
        <v>150</v>
      </c>
      <c r="S13" s="12">
        <f t="shared" si="3"/>
        <v>37.5</v>
      </c>
      <c r="T13" s="12">
        <f t="shared" si="4"/>
        <v>108</v>
      </c>
      <c r="U13" s="12">
        <f t="shared" si="5"/>
        <v>60</v>
      </c>
      <c r="V13" s="12">
        <f t="shared" si="6"/>
        <v>0</v>
      </c>
      <c r="W13" s="13">
        <f t="shared" si="8"/>
        <v>705.5</v>
      </c>
      <c r="X13" s="18"/>
      <c r="Y13" s="2"/>
      <c r="Z13" s="2"/>
    </row>
    <row r="14" spans="1:26" ht="17.25" customHeight="1">
      <c r="A14" s="6">
        <v>5</v>
      </c>
      <c r="B14" s="7">
        <v>44978</v>
      </c>
      <c r="C14" s="8" t="s">
        <v>32</v>
      </c>
      <c r="D14" s="87" t="s">
        <v>54</v>
      </c>
      <c r="E14" s="87" t="s">
        <v>55</v>
      </c>
      <c r="F14" s="87" t="s">
        <v>56</v>
      </c>
      <c r="G14" s="87" t="s">
        <v>57</v>
      </c>
      <c r="H14" s="80" t="s">
        <v>58</v>
      </c>
      <c r="I14" s="12" t="s">
        <v>22</v>
      </c>
      <c r="J14" s="10">
        <v>5</v>
      </c>
      <c r="K14" s="10">
        <v>2</v>
      </c>
      <c r="L14" s="10">
        <v>1.5</v>
      </c>
      <c r="M14" s="10">
        <v>2.2000000000000002</v>
      </c>
      <c r="N14" s="10"/>
      <c r="O14" s="10">
        <v>1</v>
      </c>
      <c r="P14" s="19">
        <f t="shared" si="0"/>
        <v>786.5</v>
      </c>
      <c r="Q14" s="10">
        <f t="shared" si="1"/>
        <v>350</v>
      </c>
      <c r="R14" s="12">
        <f t="shared" si="2"/>
        <v>150</v>
      </c>
      <c r="S14" s="12">
        <f t="shared" si="3"/>
        <v>37.5</v>
      </c>
      <c r="T14" s="12">
        <f t="shared" si="4"/>
        <v>99.000000000000014</v>
      </c>
      <c r="U14" s="12">
        <f t="shared" si="5"/>
        <v>0</v>
      </c>
      <c r="V14" s="12">
        <f t="shared" si="6"/>
        <v>150</v>
      </c>
      <c r="W14" s="13">
        <f t="shared" si="8"/>
        <v>786.5</v>
      </c>
      <c r="X14" s="18"/>
      <c r="Y14" s="2"/>
      <c r="Z14" s="2"/>
    </row>
    <row r="15" spans="1:26" ht="15" customHeight="1">
      <c r="A15" s="6">
        <v>6</v>
      </c>
      <c r="B15" s="7">
        <v>44979</v>
      </c>
      <c r="C15" s="8" t="s">
        <v>33</v>
      </c>
      <c r="D15" s="87" t="s">
        <v>34</v>
      </c>
      <c r="E15" s="85" t="s">
        <v>59</v>
      </c>
      <c r="F15" s="85" t="s">
        <v>26</v>
      </c>
      <c r="G15" s="87" t="s">
        <v>60</v>
      </c>
      <c r="H15" s="80" t="s">
        <v>61</v>
      </c>
      <c r="I15" s="20" t="s">
        <v>62</v>
      </c>
      <c r="J15" s="17">
        <v>5</v>
      </c>
      <c r="K15" s="12">
        <v>2</v>
      </c>
      <c r="L15" s="12">
        <v>1.5</v>
      </c>
      <c r="M15" s="12">
        <v>2.2999999999999998</v>
      </c>
      <c r="N15" s="12"/>
      <c r="O15" s="12"/>
      <c r="P15" s="11">
        <f t="shared" si="0"/>
        <v>641</v>
      </c>
      <c r="Q15" s="10">
        <f t="shared" si="1"/>
        <v>350</v>
      </c>
      <c r="R15" s="12">
        <f t="shared" si="2"/>
        <v>150</v>
      </c>
      <c r="S15" s="12">
        <f t="shared" si="3"/>
        <v>37.5</v>
      </c>
      <c r="T15" s="12">
        <f t="shared" si="4"/>
        <v>103.49999999999999</v>
      </c>
      <c r="U15" s="12">
        <f t="shared" si="5"/>
        <v>0</v>
      </c>
      <c r="V15" s="12">
        <f t="shared" si="6"/>
        <v>0</v>
      </c>
      <c r="W15" s="13">
        <f t="shared" si="8"/>
        <v>641</v>
      </c>
      <c r="X15" s="18"/>
      <c r="Y15" s="2"/>
      <c r="Z15" s="2"/>
    </row>
    <row r="16" spans="1:26" ht="15" customHeight="1">
      <c r="A16" s="6">
        <v>7</v>
      </c>
      <c r="B16" s="7">
        <v>44980</v>
      </c>
      <c r="C16" s="21" t="s">
        <v>38</v>
      </c>
      <c r="D16" s="84" t="s">
        <v>24</v>
      </c>
      <c r="E16" s="84" t="s">
        <v>63</v>
      </c>
      <c r="F16" s="84" t="s">
        <v>64</v>
      </c>
      <c r="G16" s="100" t="s">
        <v>156</v>
      </c>
      <c r="H16" s="88" t="s">
        <v>157</v>
      </c>
      <c r="I16" s="22" t="s">
        <v>21</v>
      </c>
      <c r="J16" s="23">
        <v>5</v>
      </c>
      <c r="K16" s="24">
        <v>2.12</v>
      </c>
      <c r="L16" s="24">
        <v>1.5</v>
      </c>
      <c r="M16" s="24">
        <v>2.2000000000000002</v>
      </c>
      <c r="N16" s="24">
        <v>1</v>
      </c>
      <c r="O16" s="24"/>
      <c r="P16" s="25">
        <f t="shared" si="0"/>
        <v>705.5</v>
      </c>
      <c r="Q16" s="26">
        <f t="shared" si="1"/>
        <v>350</v>
      </c>
      <c r="R16" s="24">
        <f t="shared" si="2"/>
        <v>159</v>
      </c>
      <c r="S16" s="24">
        <f t="shared" si="3"/>
        <v>37.5</v>
      </c>
      <c r="T16" s="24">
        <f t="shared" si="4"/>
        <v>99.000000000000014</v>
      </c>
      <c r="U16" s="24">
        <f t="shared" si="5"/>
        <v>60</v>
      </c>
      <c r="V16" s="24">
        <f t="shared" si="6"/>
        <v>0</v>
      </c>
      <c r="W16" s="27">
        <f t="shared" si="8"/>
        <v>705.5</v>
      </c>
      <c r="X16" s="18"/>
      <c r="Y16" s="2"/>
      <c r="Z16" s="2"/>
    </row>
    <row r="17" spans="1:26" ht="15" customHeight="1">
      <c r="A17" s="6">
        <v>8</v>
      </c>
      <c r="B17" s="7">
        <v>44983</v>
      </c>
      <c r="C17" s="71" t="s">
        <v>23</v>
      </c>
      <c r="D17" s="85" t="s">
        <v>24</v>
      </c>
      <c r="E17" s="85" t="s">
        <v>25</v>
      </c>
      <c r="F17" s="82" t="s">
        <v>26</v>
      </c>
      <c r="G17" s="100" t="s">
        <v>149</v>
      </c>
      <c r="H17" s="82" t="s">
        <v>27</v>
      </c>
      <c r="I17" s="9"/>
      <c r="J17" s="10">
        <v>5</v>
      </c>
      <c r="K17" s="10">
        <v>2.2000000000000002</v>
      </c>
      <c r="L17" s="10">
        <v>1.7</v>
      </c>
      <c r="M17" s="10">
        <v>2.5</v>
      </c>
      <c r="N17" s="10"/>
      <c r="O17" s="10"/>
      <c r="P17" s="11">
        <f t="shared" si="0"/>
        <v>670</v>
      </c>
      <c r="Q17" s="10">
        <f t="shared" si="1"/>
        <v>350</v>
      </c>
      <c r="R17" s="12">
        <f t="shared" si="2"/>
        <v>165</v>
      </c>
      <c r="S17" s="12">
        <f t="shared" si="3"/>
        <v>42.5</v>
      </c>
      <c r="T17" s="12">
        <f t="shared" si="4"/>
        <v>112.5</v>
      </c>
      <c r="U17" s="12">
        <f t="shared" si="5"/>
        <v>0</v>
      </c>
      <c r="V17" s="12">
        <f t="shared" si="6"/>
        <v>0</v>
      </c>
      <c r="W17" s="13">
        <f t="shared" ref="W17:W18" si="9">SUM(Q17:V17)</f>
        <v>670</v>
      </c>
      <c r="X17" s="18"/>
      <c r="Y17" s="2"/>
      <c r="Z17" s="2"/>
    </row>
    <row r="18" spans="1:26" s="70" customFormat="1" ht="15" customHeight="1">
      <c r="A18" s="6">
        <v>9</v>
      </c>
      <c r="B18" s="7">
        <v>44984</v>
      </c>
      <c r="C18" s="71" t="s">
        <v>28</v>
      </c>
      <c r="D18" s="85" t="s">
        <v>142</v>
      </c>
      <c r="E18" s="91" t="s">
        <v>30</v>
      </c>
      <c r="F18" s="92" t="s">
        <v>147</v>
      </c>
      <c r="G18" s="92" t="s">
        <v>146</v>
      </c>
      <c r="H18" s="93" t="s">
        <v>31</v>
      </c>
      <c r="I18" s="14" t="s">
        <v>21</v>
      </c>
      <c r="J18" s="10">
        <v>5</v>
      </c>
      <c r="K18" s="12">
        <v>2.2000000000000002</v>
      </c>
      <c r="L18" s="12">
        <v>1.7</v>
      </c>
      <c r="M18" s="12">
        <v>2.2999999999999998</v>
      </c>
      <c r="N18" s="12">
        <v>1</v>
      </c>
      <c r="O18" s="12"/>
      <c r="P18" s="11">
        <f t="shared" si="0"/>
        <v>721</v>
      </c>
      <c r="Q18" s="10">
        <f t="shared" si="1"/>
        <v>350</v>
      </c>
      <c r="R18" s="12">
        <f t="shared" si="2"/>
        <v>165</v>
      </c>
      <c r="S18" s="12">
        <f t="shared" si="3"/>
        <v>42.5</v>
      </c>
      <c r="T18" s="12">
        <f t="shared" si="4"/>
        <v>103.49999999999999</v>
      </c>
      <c r="U18" s="12">
        <f t="shared" si="5"/>
        <v>60</v>
      </c>
      <c r="V18" s="12">
        <f t="shared" si="6"/>
        <v>0</v>
      </c>
      <c r="W18" s="13">
        <f t="shared" si="9"/>
        <v>721</v>
      </c>
      <c r="X18" s="18"/>
      <c r="Y18" s="2"/>
      <c r="Z18" s="2"/>
    </row>
    <row r="19" spans="1:26" ht="15" customHeight="1">
      <c r="A19" s="6">
        <v>10</v>
      </c>
      <c r="B19" s="7">
        <v>44255</v>
      </c>
      <c r="C19" s="8" t="s">
        <v>32</v>
      </c>
      <c r="D19" s="126" t="s">
        <v>65</v>
      </c>
      <c r="E19" s="127"/>
      <c r="F19" s="128"/>
      <c r="G19" s="89"/>
      <c r="H19" s="90"/>
      <c r="I19" s="73"/>
      <c r="J19" s="74"/>
      <c r="K19" s="75"/>
      <c r="L19" s="75"/>
      <c r="M19" s="75"/>
      <c r="N19" s="75"/>
      <c r="O19" s="75"/>
      <c r="P19" s="76"/>
      <c r="Q19" s="77"/>
      <c r="R19" s="75"/>
      <c r="S19" s="75"/>
      <c r="T19" s="75"/>
      <c r="U19" s="24"/>
      <c r="V19" s="24"/>
      <c r="W19" s="27"/>
      <c r="X19" s="18"/>
      <c r="Y19" s="2"/>
      <c r="Z19" s="2"/>
    </row>
    <row r="20" spans="1:26" s="70" customFormat="1" ht="15" customHeight="1">
      <c r="A20" s="6">
        <v>11</v>
      </c>
      <c r="B20" s="7">
        <v>45351</v>
      </c>
      <c r="C20" s="71" t="s">
        <v>33</v>
      </c>
      <c r="D20" s="85" t="s">
        <v>34</v>
      </c>
      <c r="E20" s="85" t="s">
        <v>35</v>
      </c>
      <c r="F20" s="85" t="s">
        <v>26</v>
      </c>
      <c r="G20" s="85" t="s">
        <v>36</v>
      </c>
      <c r="H20" s="79" t="s">
        <v>37</v>
      </c>
      <c r="J20" s="10">
        <v>5</v>
      </c>
      <c r="K20" s="10">
        <v>2.2000000000000002</v>
      </c>
      <c r="L20" s="10">
        <v>1.5</v>
      </c>
      <c r="M20" s="10">
        <v>2.2999999999999998</v>
      </c>
      <c r="N20" s="10"/>
      <c r="O20" s="10"/>
      <c r="P20" s="11">
        <f t="shared" ref="P20" si="10">W20</f>
        <v>656</v>
      </c>
      <c r="Q20" s="10">
        <f t="shared" ref="Q20" si="11">J20*70</f>
        <v>350</v>
      </c>
      <c r="R20" s="12">
        <f t="shared" ref="R20" si="12">K20*75</f>
        <v>165</v>
      </c>
      <c r="S20" s="12">
        <f t="shared" ref="S20" si="13">L20*25</f>
        <v>37.5</v>
      </c>
      <c r="T20" s="12">
        <f t="shared" ref="T20" si="14">M20*45</f>
        <v>103.49999999999999</v>
      </c>
      <c r="U20" s="12">
        <f t="shared" ref="U20" si="15">N20*60</f>
        <v>0</v>
      </c>
      <c r="V20" s="12">
        <f t="shared" ref="V20" si="16">O20*150</f>
        <v>0</v>
      </c>
      <c r="W20" s="13">
        <f t="shared" ref="W20" si="17">SUM(Q20:V20)</f>
        <v>656</v>
      </c>
      <c r="X20" s="18"/>
      <c r="Y20" s="2"/>
      <c r="Z20" s="2"/>
    </row>
    <row r="21" spans="1:26" ht="15.75" customHeight="1">
      <c r="A21" s="129" t="s">
        <v>66</v>
      </c>
      <c r="B21" s="130"/>
      <c r="C21" s="130"/>
      <c r="D21" s="130"/>
      <c r="E21" s="130"/>
      <c r="F21" s="130"/>
      <c r="G21" s="130"/>
      <c r="H21" s="130"/>
      <c r="I21" s="29"/>
      <c r="J21" s="66">
        <f t="shared" ref="J21:W21" si="18">SUM(J10:J20)/10</f>
        <v>5</v>
      </c>
      <c r="K21" s="66">
        <f t="shared" si="18"/>
        <v>2.1119999999999997</v>
      </c>
      <c r="L21" s="66">
        <f t="shared" si="18"/>
        <v>1.5699999999999998</v>
      </c>
      <c r="M21" s="66">
        <f t="shared" si="18"/>
        <v>2.2400000000000002</v>
      </c>
      <c r="N21" s="66">
        <f t="shared" si="18"/>
        <v>0.5</v>
      </c>
      <c r="O21" s="66">
        <f t="shared" si="18"/>
        <v>0.1</v>
      </c>
      <c r="P21" s="67">
        <f t="shared" si="18"/>
        <v>693.45</v>
      </c>
      <c r="Q21" s="68">
        <f t="shared" si="18"/>
        <v>350</v>
      </c>
      <c r="R21" s="68">
        <f t="shared" si="18"/>
        <v>158.4</v>
      </c>
      <c r="S21" s="68">
        <f t="shared" si="18"/>
        <v>39.25</v>
      </c>
      <c r="T21" s="68">
        <f t="shared" si="18"/>
        <v>100.8</v>
      </c>
      <c r="U21" s="31">
        <f t="shared" si="18"/>
        <v>30</v>
      </c>
      <c r="V21" s="30">
        <f t="shared" si="18"/>
        <v>15</v>
      </c>
      <c r="W21" s="32">
        <f t="shared" si="18"/>
        <v>693.45</v>
      </c>
      <c r="X21" s="33"/>
      <c r="Y21" s="2"/>
      <c r="Z21" s="2"/>
    </row>
    <row r="22" spans="1:26" ht="15.75" customHeight="1">
      <c r="A22" s="34" t="s">
        <v>67</v>
      </c>
      <c r="B22" s="34"/>
      <c r="C22" s="34"/>
      <c r="D22" s="34"/>
      <c r="E22" s="34"/>
      <c r="F22" s="34"/>
      <c r="G22" s="34"/>
      <c r="H22" s="34"/>
      <c r="I22" s="35" t="s">
        <v>68</v>
      </c>
      <c r="J22" s="36"/>
      <c r="K22" s="36"/>
      <c r="L22" s="36"/>
      <c r="M22" s="37"/>
      <c r="N22" s="38"/>
      <c r="O22" s="38"/>
      <c r="P22" s="39"/>
      <c r="Q22" s="40"/>
      <c r="R22" s="41"/>
      <c r="S22" s="41"/>
      <c r="T22" s="41"/>
      <c r="U22" s="41"/>
      <c r="V22" s="41"/>
      <c r="W22" s="18"/>
      <c r="X22" s="2"/>
      <c r="Y22" s="2"/>
      <c r="Z22" s="2"/>
    </row>
    <row r="23" spans="1:26" ht="14.25" customHeight="1">
      <c r="A23" s="42" t="s">
        <v>69</v>
      </c>
      <c r="B23" s="43" t="s">
        <v>69</v>
      </c>
      <c r="C23" s="34"/>
      <c r="D23" s="34"/>
      <c r="E23" s="34"/>
      <c r="F23" s="34"/>
      <c r="G23" s="34"/>
      <c r="H23" s="44"/>
      <c r="I23" s="45"/>
      <c r="J23" s="45"/>
      <c r="K23" s="45"/>
      <c r="L23" s="37" t="s">
        <v>70</v>
      </c>
      <c r="M23" s="37"/>
      <c r="N23" s="38"/>
      <c r="O23" s="38"/>
      <c r="P23" s="44"/>
      <c r="Q23" s="2"/>
      <c r="R23" s="2"/>
      <c r="S23" s="2"/>
      <c r="T23" s="2"/>
      <c r="U23" s="2"/>
      <c r="V23" s="2"/>
      <c r="W23" s="2"/>
      <c r="X23" s="2"/>
      <c r="Y23" s="2"/>
      <c r="Z23" s="2"/>
    </row>
    <row r="24" spans="1:26" ht="15.75" customHeight="1">
      <c r="A24" s="42" t="s">
        <v>71</v>
      </c>
      <c r="B24" s="43" t="s">
        <v>72</v>
      </c>
      <c r="C24" s="34"/>
      <c r="D24" s="34"/>
      <c r="E24" s="34"/>
      <c r="F24" s="34"/>
      <c r="G24" s="34"/>
      <c r="H24" s="44"/>
      <c r="I24" s="46"/>
      <c r="J24" s="38"/>
      <c r="K24" s="38"/>
      <c r="L24" s="38"/>
      <c r="M24" s="38"/>
      <c r="N24" s="38"/>
      <c r="O24" s="38"/>
      <c r="P24" s="44"/>
      <c r="Q24" s="2"/>
      <c r="R24" s="2"/>
      <c r="S24" s="2"/>
      <c r="T24" s="2"/>
      <c r="U24" s="2"/>
      <c r="V24" s="2"/>
      <c r="W24" s="2"/>
      <c r="X24" s="2"/>
      <c r="Y24" s="2"/>
      <c r="Z24" s="2"/>
    </row>
    <row r="25" spans="1:26" ht="29.25" customHeight="1">
      <c r="A25" s="2"/>
      <c r="B25" s="131" t="s">
        <v>73</v>
      </c>
      <c r="C25" s="115"/>
      <c r="D25" s="115"/>
      <c r="E25" s="115"/>
      <c r="F25" s="115"/>
      <c r="G25" s="115"/>
      <c r="H25" s="115"/>
      <c r="I25" s="115"/>
      <c r="J25" s="115"/>
      <c r="K25" s="115"/>
      <c r="L25" s="115"/>
      <c r="M25" s="115"/>
      <c r="N25" s="115"/>
      <c r="O25" s="115"/>
      <c r="P25" s="2"/>
      <c r="Q25" s="2"/>
      <c r="R25" s="2"/>
      <c r="S25" s="2"/>
      <c r="T25" s="2"/>
      <c r="U25" s="2"/>
      <c r="V25" s="2"/>
      <c r="W25" s="2"/>
      <c r="X25" s="2"/>
      <c r="Y25" s="2"/>
      <c r="Z25" s="2"/>
    </row>
    <row r="26" spans="1:26" ht="27.75" customHeight="1">
      <c r="A26" s="2"/>
      <c r="B26" s="131" t="s">
        <v>74</v>
      </c>
      <c r="C26" s="115"/>
      <c r="D26" s="115"/>
      <c r="E26" s="115"/>
      <c r="F26" s="115"/>
      <c r="G26" s="115"/>
      <c r="H26" s="115"/>
      <c r="I26" s="115"/>
      <c r="J26" s="115"/>
      <c r="K26" s="115"/>
      <c r="L26" s="115"/>
      <c r="M26" s="115"/>
      <c r="N26" s="115"/>
      <c r="O26" s="115"/>
      <c r="P26" s="2"/>
      <c r="Q26" s="2"/>
      <c r="R26" s="2"/>
      <c r="S26" s="2"/>
      <c r="T26" s="2"/>
      <c r="U26" s="2"/>
      <c r="V26" s="2"/>
      <c r="W26" s="2"/>
      <c r="X26" s="2"/>
      <c r="Y26" s="2"/>
      <c r="Z26" s="2"/>
    </row>
    <row r="27" spans="1:26" ht="42.75" customHeight="1">
      <c r="A27" s="2"/>
      <c r="B27" s="131" t="s">
        <v>75</v>
      </c>
      <c r="C27" s="115"/>
      <c r="D27" s="115"/>
      <c r="E27" s="115"/>
      <c r="F27" s="115"/>
      <c r="G27" s="115"/>
      <c r="H27" s="115"/>
      <c r="I27" s="115"/>
      <c r="J27" s="115"/>
      <c r="K27" s="115"/>
      <c r="L27" s="115"/>
      <c r="M27" s="115"/>
      <c r="N27" s="115"/>
      <c r="O27" s="115"/>
      <c r="P27" s="2"/>
      <c r="Q27" s="2"/>
      <c r="R27" s="2"/>
      <c r="S27" s="2"/>
      <c r="T27" s="2"/>
      <c r="U27" s="2"/>
      <c r="V27" s="2"/>
      <c r="W27" s="2"/>
      <c r="X27" s="2"/>
      <c r="Y27" s="2"/>
      <c r="Z27" s="2"/>
    </row>
    <row r="28" spans="1:26" ht="52.5" customHeight="1">
      <c r="A28" s="2"/>
      <c r="B28" s="47"/>
      <c r="C28" s="47"/>
      <c r="D28" s="47"/>
      <c r="E28" s="47"/>
      <c r="F28" s="47"/>
      <c r="G28" s="47"/>
      <c r="H28" s="47"/>
      <c r="I28" s="47"/>
      <c r="J28" s="47"/>
      <c r="K28" s="47"/>
      <c r="L28" s="47"/>
      <c r="M28" s="47"/>
      <c r="N28" s="47"/>
      <c r="O28" s="47"/>
      <c r="P28" s="2"/>
      <c r="Q28" s="2"/>
      <c r="R28" s="2"/>
      <c r="S28" s="2"/>
      <c r="T28" s="2"/>
      <c r="U28" s="2"/>
      <c r="V28" s="2"/>
      <c r="W28" s="2"/>
      <c r="X28" s="2"/>
      <c r="Y28" s="2"/>
      <c r="Z28" s="2"/>
    </row>
    <row r="29" spans="1:26" ht="52.5" customHeight="1">
      <c r="A29" s="2"/>
      <c r="B29" s="47"/>
      <c r="C29" s="47"/>
      <c r="D29" s="47"/>
      <c r="E29" s="47"/>
      <c r="F29" s="47"/>
      <c r="G29" s="47"/>
      <c r="H29" s="47"/>
      <c r="I29" s="47"/>
      <c r="J29" s="47"/>
      <c r="K29" s="47"/>
      <c r="L29" s="47"/>
      <c r="M29" s="47"/>
      <c r="N29" s="47"/>
      <c r="O29" s="47"/>
      <c r="P29" s="2"/>
      <c r="Q29" s="2"/>
      <c r="R29" s="2"/>
      <c r="S29" s="2"/>
      <c r="T29" s="2"/>
      <c r="U29" s="2"/>
      <c r="V29" s="2"/>
      <c r="W29" s="2"/>
      <c r="X29" s="2"/>
      <c r="Y29" s="2"/>
      <c r="Z29" s="2"/>
    </row>
    <row r="30" spans="1:26" ht="52.5" customHeight="1">
      <c r="A30" s="2"/>
      <c r="B30" s="47"/>
      <c r="C30" s="47"/>
      <c r="D30" s="47"/>
      <c r="E30" s="47"/>
      <c r="F30" s="47"/>
      <c r="G30" s="47"/>
      <c r="H30" s="47"/>
      <c r="I30" s="47"/>
      <c r="J30" s="47"/>
      <c r="K30" s="47"/>
      <c r="L30" s="47"/>
      <c r="M30" s="47"/>
      <c r="N30" s="47"/>
      <c r="O30" s="47"/>
      <c r="P30" s="2"/>
      <c r="Q30" s="2"/>
      <c r="R30" s="2"/>
      <c r="S30" s="2"/>
      <c r="T30" s="2"/>
      <c r="U30" s="2"/>
      <c r="V30" s="2"/>
      <c r="W30" s="2"/>
      <c r="X30" s="2"/>
      <c r="Y30" s="2"/>
      <c r="Z30" s="2"/>
    </row>
    <row r="31" spans="1:26" ht="52.5" customHeight="1">
      <c r="A31" s="2"/>
      <c r="B31" s="47"/>
      <c r="C31" s="47"/>
      <c r="D31" s="47"/>
      <c r="E31" s="47"/>
      <c r="F31" s="47"/>
      <c r="G31" s="47"/>
      <c r="H31" s="47"/>
      <c r="I31" s="47"/>
      <c r="J31" s="47"/>
      <c r="K31" s="47"/>
      <c r="L31" s="47"/>
      <c r="M31" s="47"/>
      <c r="N31" s="47"/>
      <c r="O31" s="47"/>
      <c r="P31" s="2"/>
      <c r="Q31" s="2"/>
      <c r="R31" s="2"/>
      <c r="S31" s="2"/>
      <c r="T31" s="2"/>
      <c r="U31" s="2"/>
      <c r="V31" s="2"/>
      <c r="W31" s="2"/>
      <c r="X31" s="2"/>
      <c r="Y31" s="2"/>
      <c r="Z31" s="2"/>
    </row>
    <row r="32" spans="1:26" ht="52.5" customHeight="1">
      <c r="A32" s="2"/>
      <c r="B32" s="47"/>
      <c r="C32" s="47"/>
      <c r="D32" s="47"/>
      <c r="E32" s="47"/>
      <c r="F32" s="47"/>
      <c r="G32" s="47"/>
      <c r="H32" s="47"/>
      <c r="I32" s="47"/>
      <c r="J32" s="47"/>
      <c r="K32" s="47"/>
      <c r="L32" s="47"/>
      <c r="M32" s="47"/>
      <c r="N32" s="47"/>
      <c r="O32" s="47"/>
      <c r="P32" s="2"/>
      <c r="Q32" s="2"/>
      <c r="R32" s="2"/>
      <c r="S32" s="2"/>
      <c r="T32" s="2"/>
      <c r="U32" s="2"/>
      <c r="V32" s="2"/>
      <c r="W32" s="2"/>
      <c r="X32" s="2"/>
      <c r="Y32" s="2"/>
      <c r="Z32" s="2"/>
    </row>
    <row r="33" spans="1:26" ht="55.2" customHeight="1">
      <c r="A33" s="2"/>
      <c r="B33" s="47"/>
      <c r="C33" s="47"/>
      <c r="D33" s="47"/>
      <c r="E33" s="47"/>
      <c r="F33" s="47"/>
      <c r="G33" s="47"/>
      <c r="H33" s="47"/>
      <c r="I33" s="47"/>
      <c r="J33" s="47"/>
      <c r="K33" s="47"/>
      <c r="L33" s="47"/>
      <c r="M33" s="47"/>
      <c r="N33" s="47"/>
      <c r="O33" s="47"/>
      <c r="P33" s="2"/>
      <c r="Q33" s="2"/>
      <c r="R33" s="2"/>
      <c r="S33" s="2"/>
      <c r="T33" s="2"/>
      <c r="U33" s="2"/>
      <c r="V33" s="2"/>
      <c r="W33" s="2"/>
      <c r="X33" s="2"/>
      <c r="Y33" s="2"/>
      <c r="Z33" s="2"/>
    </row>
    <row r="34" spans="1:26" ht="33" customHeight="1">
      <c r="A34" s="48" t="s">
        <v>152</v>
      </c>
      <c r="B34" s="2"/>
      <c r="C34" s="2"/>
      <c r="D34" s="2"/>
      <c r="E34" s="2"/>
      <c r="F34" s="2"/>
      <c r="G34" s="2"/>
      <c r="H34" s="2"/>
      <c r="I34" s="2"/>
      <c r="J34" s="2"/>
      <c r="K34" s="2"/>
      <c r="L34" s="2"/>
      <c r="M34" s="2"/>
      <c r="N34" s="2"/>
      <c r="O34" s="2"/>
      <c r="P34" s="2"/>
      <c r="Q34" s="2"/>
      <c r="R34" s="2"/>
      <c r="S34" s="2"/>
      <c r="T34" s="2"/>
      <c r="U34" s="2"/>
      <c r="V34" s="2"/>
      <c r="W34" s="2"/>
      <c r="X34" s="2"/>
      <c r="Y34" s="2"/>
      <c r="Z34" s="2"/>
    </row>
    <row r="35" spans="1:26" ht="25.5" customHeight="1">
      <c r="A35" s="124" t="s">
        <v>155</v>
      </c>
      <c r="B35" s="115"/>
      <c r="C35" s="115"/>
      <c r="D35" s="115"/>
      <c r="E35" s="115"/>
      <c r="F35" s="115"/>
      <c r="G35" s="115"/>
      <c r="H35" s="115"/>
      <c r="I35" s="115"/>
      <c r="J35" s="115"/>
      <c r="K35" s="115"/>
      <c r="L35" s="2"/>
      <c r="M35" s="2"/>
      <c r="N35" s="1"/>
      <c r="O35" s="2"/>
      <c r="P35" s="2"/>
      <c r="Q35" s="2"/>
      <c r="R35" s="2"/>
      <c r="S35" s="2"/>
      <c r="T35" s="2"/>
      <c r="U35" s="2"/>
      <c r="V35" s="2"/>
      <c r="W35" s="2"/>
      <c r="X35" s="2"/>
      <c r="Y35" s="2"/>
      <c r="Z35" s="2"/>
    </row>
    <row r="36" spans="1:26" ht="26.25" customHeight="1">
      <c r="A36" s="49" t="s">
        <v>76</v>
      </c>
      <c r="B36" s="2"/>
      <c r="C36" s="2"/>
      <c r="D36" s="2"/>
      <c r="E36" s="2"/>
      <c r="F36" s="2"/>
      <c r="G36" s="2"/>
      <c r="H36" s="2"/>
      <c r="I36" s="2"/>
      <c r="J36" s="2"/>
      <c r="K36" s="2"/>
      <c r="L36" s="2"/>
      <c r="M36" s="2"/>
      <c r="N36" s="2"/>
      <c r="O36" s="2"/>
      <c r="P36" s="2"/>
      <c r="Q36" s="2"/>
      <c r="R36" s="2"/>
      <c r="S36" s="2"/>
      <c r="T36" s="2"/>
      <c r="U36" s="2"/>
      <c r="V36" s="2"/>
      <c r="W36" s="2"/>
      <c r="X36" s="2"/>
      <c r="Y36" s="2"/>
      <c r="Z36" s="2"/>
    </row>
    <row r="37" spans="1:26" ht="48" customHeight="1">
      <c r="A37" s="50" t="s">
        <v>77</v>
      </c>
      <c r="B37" s="125" t="s">
        <v>78</v>
      </c>
      <c r="C37" s="107"/>
      <c r="D37" s="108"/>
      <c r="E37" s="51" t="s">
        <v>79</v>
      </c>
      <c r="F37" s="52" t="s">
        <v>80</v>
      </c>
      <c r="G37" s="53" t="s">
        <v>81</v>
      </c>
      <c r="H37" s="125" t="s">
        <v>82</v>
      </c>
      <c r="I37" s="107"/>
      <c r="J37" s="107"/>
      <c r="K37" s="107"/>
      <c r="L37" s="108"/>
      <c r="M37" s="2"/>
      <c r="N37" s="2"/>
      <c r="O37" s="2"/>
      <c r="P37" s="2"/>
      <c r="Q37" s="2"/>
      <c r="R37" s="2"/>
      <c r="S37" s="2"/>
      <c r="T37" s="2"/>
      <c r="U37" s="2"/>
      <c r="V37" s="2"/>
      <c r="W37" s="2"/>
      <c r="X37" s="2"/>
      <c r="Y37" s="2"/>
      <c r="Z37" s="2"/>
    </row>
    <row r="38" spans="1:26" ht="30" customHeight="1">
      <c r="A38" s="28" t="s">
        <v>83</v>
      </c>
      <c r="B38" s="106"/>
      <c r="C38" s="107"/>
      <c r="D38" s="108"/>
      <c r="E38" s="54"/>
      <c r="F38" s="54"/>
      <c r="G38" s="54"/>
      <c r="H38" s="106" t="s">
        <v>84</v>
      </c>
      <c r="I38" s="107"/>
      <c r="J38" s="107"/>
      <c r="K38" s="107"/>
      <c r="L38" s="108"/>
      <c r="M38" s="2"/>
      <c r="N38" s="2"/>
      <c r="O38" s="2"/>
      <c r="P38" s="2"/>
      <c r="Q38" s="2"/>
      <c r="R38" s="2"/>
      <c r="S38" s="2"/>
      <c r="T38" s="2"/>
      <c r="U38" s="2"/>
      <c r="V38" s="2"/>
      <c r="W38" s="2"/>
      <c r="X38" s="2"/>
      <c r="Y38" s="2"/>
      <c r="Z38" s="2"/>
    </row>
    <row r="39" spans="1:26" ht="30" customHeight="1">
      <c r="A39" s="55" t="s">
        <v>85</v>
      </c>
      <c r="B39" s="106"/>
      <c r="C39" s="107"/>
      <c r="D39" s="108"/>
      <c r="E39" s="54"/>
      <c r="F39" s="54"/>
      <c r="G39" s="54"/>
      <c r="H39" s="106" t="s">
        <v>86</v>
      </c>
      <c r="I39" s="107"/>
      <c r="J39" s="107"/>
      <c r="K39" s="107"/>
      <c r="L39" s="108"/>
      <c r="M39" s="2"/>
      <c r="N39" s="2"/>
      <c r="O39" s="2"/>
      <c r="P39" s="2"/>
      <c r="Q39" s="2"/>
      <c r="R39" s="2"/>
      <c r="S39" s="2"/>
      <c r="T39" s="2"/>
      <c r="U39" s="2"/>
      <c r="V39" s="2"/>
      <c r="W39" s="2"/>
      <c r="X39" s="2"/>
      <c r="Y39" s="2"/>
      <c r="Z39" s="2"/>
    </row>
    <row r="40" spans="1:26" ht="30" customHeight="1">
      <c r="A40" s="55" t="s">
        <v>87</v>
      </c>
      <c r="B40" s="106"/>
      <c r="C40" s="107"/>
      <c r="D40" s="108"/>
      <c r="E40" s="54"/>
      <c r="F40" s="54"/>
      <c r="G40" s="54"/>
      <c r="H40" s="106" t="s">
        <v>88</v>
      </c>
      <c r="I40" s="107"/>
      <c r="J40" s="107"/>
      <c r="K40" s="107"/>
      <c r="L40" s="108"/>
      <c r="M40" s="2"/>
      <c r="N40" s="2"/>
      <c r="O40" s="2"/>
      <c r="P40" s="2"/>
      <c r="Q40" s="2"/>
      <c r="R40" s="2"/>
      <c r="S40" s="2"/>
      <c r="T40" s="2"/>
      <c r="U40" s="2"/>
      <c r="V40" s="2"/>
      <c r="W40" s="2"/>
      <c r="X40" s="2"/>
      <c r="Y40" s="2"/>
      <c r="Z40" s="2"/>
    </row>
    <row r="41" spans="1:26" ht="30" customHeight="1">
      <c r="A41" s="55" t="s">
        <v>89</v>
      </c>
      <c r="B41" s="106"/>
      <c r="C41" s="107"/>
      <c r="D41" s="108"/>
      <c r="E41" s="54"/>
      <c r="F41" s="54"/>
      <c r="G41" s="54"/>
      <c r="H41" s="106" t="s">
        <v>90</v>
      </c>
      <c r="I41" s="107"/>
      <c r="J41" s="107"/>
      <c r="K41" s="107"/>
      <c r="L41" s="108"/>
      <c r="M41" s="2"/>
      <c r="N41" s="2"/>
      <c r="O41" s="2"/>
      <c r="P41" s="2"/>
      <c r="Q41" s="2"/>
      <c r="R41" s="2"/>
      <c r="S41" s="2"/>
      <c r="T41" s="2"/>
      <c r="U41" s="2"/>
      <c r="V41" s="2"/>
      <c r="W41" s="2"/>
      <c r="X41" s="2"/>
      <c r="Y41" s="2"/>
      <c r="Z41" s="2"/>
    </row>
    <row r="42" spans="1:26" ht="30" customHeight="1">
      <c r="A42" s="55" t="s">
        <v>20</v>
      </c>
      <c r="B42" s="106"/>
      <c r="C42" s="107"/>
      <c r="D42" s="108"/>
      <c r="E42" s="54"/>
      <c r="F42" s="54"/>
      <c r="G42" s="54"/>
      <c r="H42" s="106" t="s">
        <v>91</v>
      </c>
      <c r="I42" s="107"/>
      <c r="J42" s="107"/>
      <c r="K42" s="107"/>
      <c r="L42" s="108"/>
      <c r="M42" s="2"/>
      <c r="N42" s="2"/>
      <c r="O42" s="2"/>
      <c r="P42" s="2"/>
      <c r="Q42" s="2"/>
      <c r="R42" s="2"/>
      <c r="S42" s="2"/>
      <c r="T42" s="2"/>
      <c r="U42" s="2"/>
      <c r="V42" s="2"/>
      <c r="W42" s="2"/>
      <c r="X42" s="2"/>
      <c r="Y42" s="2"/>
      <c r="Z42" s="2"/>
    </row>
    <row r="43" spans="1:26" ht="30" customHeight="1">
      <c r="A43" s="55" t="s">
        <v>92</v>
      </c>
      <c r="B43" s="106"/>
      <c r="C43" s="107"/>
      <c r="D43" s="108"/>
      <c r="E43" s="56"/>
      <c r="F43" s="54"/>
      <c r="G43" s="54"/>
      <c r="H43" s="109"/>
      <c r="I43" s="107"/>
      <c r="J43" s="107"/>
      <c r="K43" s="107"/>
      <c r="L43" s="108"/>
      <c r="M43" s="2"/>
      <c r="N43" s="2"/>
      <c r="O43" s="2"/>
      <c r="P43" s="2"/>
      <c r="Q43" s="2"/>
      <c r="R43" s="2"/>
      <c r="S43" s="2"/>
      <c r="T43" s="2"/>
      <c r="U43" s="2"/>
      <c r="V43" s="2"/>
      <c r="W43" s="2"/>
      <c r="X43" s="2"/>
      <c r="Y43" s="2"/>
      <c r="Z43" s="2"/>
    </row>
    <row r="44" spans="1:26" ht="15.75" customHeight="1">
      <c r="A44" s="57" t="s">
        <v>93</v>
      </c>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c r="A45" s="57" t="s">
        <v>94</v>
      </c>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c r="A46" s="57" t="s">
        <v>95</v>
      </c>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c r="A47" s="58" t="s">
        <v>96</v>
      </c>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c r="A49" s="59"/>
      <c r="B49" s="2"/>
      <c r="C49" s="2"/>
      <c r="D49" s="2"/>
      <c r="E49" s="2"/>
      <c r="F49" s="2"/>
      <c r="G49" s="2"/>
      <c r="H49" s="2"/>
      <c r="I49" s="2"/>
      <c r="J49" s="2"/>
      <c r="K49" s="2"/>
      <c r="L49" s="2"/>
      <c r="M49" s="2"/>
      <c r="N49" s="2"/>
      <c r="O49" s="2"/>
      <c r="P49" s="2"/>
      <c r="Q49" s="2"/>
      <c r="R49" s="2"/>
      <c r="S49" s="2"/>
      <c r="T49" s="2"/>
      <c r="U49" s="2"/>
      <c r="V49" s="2"/>
      <c r="W49" s="2"/>
      <c r="X49" s="2"/>
      <c r="Y49" s="2"/>
      <c r="Z49" s="2"/>
    </row>
    <row r="50" spans="1:26" ht="21" customHeight="1">
      <c r="A50" s="48" t="str">
        <f>A34:I34</f>
        <v xml:space="preserve">       台南市安順國小113.2月份學校供應量反映表</v>
      </c>
      <c r="B50" s="60"/>
      <c r="C50" s="60"/>
      <c r="D50" s="60"/>
      <c r="E50" s="60"/>
      <c r="F50" s="60"/>
      <c r="G50" s="60"/>
      <c r="H50" s="60"/>
      <c r="I50" s="61"/>
      <c r="J50" s="61"/>
      <c r="K50" s="2"/>
      <c r="L50" s="2"/>
      <c r="M50" s="2"/>
      <c r="N50" s="2"/>
      <c r="O50" s="2"/>
      <c r="P50" s="2"/>
      <c r="Q50" s="2"/>
      <c r="R50" s="2"/>
      <c r="S50" s="2"/>
      <c r="T50" s="2"/>
      <c r="U50" s="2"/>
      <c r="V50" s="2"/>
      <c r="W50" s="2"/>
      <c r="X50" s="2"/>
      <c r="Y50" s="2"/>
      <c r="Z50" s="2"/>
    </row>
    <row r="51" spans="1:26" ht="15.75" customHeight="1">
      <c r="A51" s="124" t="str">
        <f>A35</f>
        <v xml:space="preserve">                                           班級：                            調查日期：  113年 2月16日</v>
      </c>
      <c r="B51" s="115"/>
      <c r="C51" s="115"/>
      <c r="D51" s="115"/>
      <c r="E51" s="115"/>
      <c r="F51" s="115"/>
      <c r="G51" s="115"/>
      <c r="H51" s="115"/>
      <c r="I51" s="115"/>
      <c r="J51" s="115"/>
      <c r="K51" s="115"/>
      <c r="L51" s="2"/>
      <c r="M51" s="2"/>
      <c r="N51" s="2"/>
      <c r="O51" s="2"/>
      <c r="P51" s="2"/>
      <c r="Q51" s="2"/>
      <c r="R51" s="2"/>
      <c r="S51" s="2"/>
      <c r="T51" s="2"/>
      <c r="U51" s="2"/>
      <c r="V51" s="2"/>
      <c r="W51" s="2"/>
      <c r="X51" s="2"/>
      <c r="Y51" s="2"/>
      <c r="Z51" s="2"/>
    </row>
    <row r="52" spans="1:26" ht="15.75" customHeight="1">
      <c r="A52" s="49" t="s">
        <v>76</v>
      </c>
      <c r="B52" s="2"/>
      <c r="C52" s="2"/>
      <c r="D52" s="2"/>
      <c r="E52" s="2"/>
      <c r="F52" s="2"/>
      <c r="G52" s="2"/>
      <c r="H52" s="2"/>
      <c r="I52" s="2"/>
      <c r="J52" s="2"/>
      <c r="K52" s="2"/>
      <c r="L52" s="2"/>
      <c r="M52" s="2"/>
      <c r="N52" s="2"/>
      <c r="O52" s="2"/>
      <c r="P52" s="2"/>
      <c r="Q52" s="2"/>
      <c r="R52" s="2"/>
      <c r="S52" s="2"/>
      <c r="T52" s="2"/>
      <c r="U52" s="2"/>
      <c r="V52" s="2"/>
      <c r="W52" s="2"/>
      <c r="X52" s="2"/>
      <c r="Y52" s="2"/>
      <c r="Z52" s="2"/>
    </row>
    <row r="53" spans="1:26" ht="36" customHeight="1">
      <c r="A53" s="50" t="s">
        <v>77</v>
      </c>
      <c r="B53" s="125" t="s">
        <v>78</v>
      </c>
      <c r="C53" s="107"/>
      <c r="D53" s="108"/>
      <c r="E53" s="51" t="s">
        <v>79</v>
      </c>
      <c r="F53" s="62" t="s">
        <v>80</v>
      </c>
      <c r="G53" s="53" t="s">
        <v>81</v>
      </c>
      <c r="H53" s="125" t="s">
        <v>82</v>
      </c>
      <c r="I53" s="107"/>
      <c r="J53" s="107"/>
      <c r="K53" s="107"/>
      <c r="L53" s="108"/>
      <c r="M53" s="2"/>
      <c r="N53" s="2"/>
      <c r="O53" s="2"/>
      <c r="P53" s="2"/>
      <c r="Q53" s="2"/>
      <c r="R53" s="2"/>
      <c r="S53" s="2"/>
      <c r="T53" s="2"/>
      <c r="U53" s="2"/>
      <c r="V53" s="2"/>
      <c r="W53" s="2"/>
      <c r="X53" s="2"/>
      <c r="Y53" s="2"/>
      <c r="Z53" s="2"/>
    </row>
    <row r="54" spans="1:26" ht="30" customHeight="1">
      <c r="A54" s="28" t="s">
        <v>83</v>
      </c>
      <c r="B54" s="106"/>
      <c r="C54" s="107"/>
      <c r="D54" s="108"/>
      <c r="E54" s="54"/>
      <c r="F54" s="54"/>
      <c r="G54" s="54"/>
      <c r="H54" s="106" t="s">
        <v>97</v>
      </c>
      <c r="I54" s="107"/>
      <c r="J54" s="107"/>
      <c r="K54" s="107"/>
      <c r="L54" s="108"/>
      <c r="M54" s="2"/>
      <c r="N54" s="2"/>
      <c r="O54" s="2"/>
      <c r="P54" s="2"/>
      <c r="Q54" s="2"/>
      <c r="R54" s="2"/>
      <c r="S54" s="2"/>
      <c r="T54" s="2"/>
      <c r="U54" s="2"/>
      <c r="V54" s="2"/>
      <c r="W54" s="2"/>
      <c r="X54" s="2"/>
      <c r="Y54" s="2"/>
      <c r="Z54" s="2"/>
    </row>
    <row r="55" spans="1:26" ht="30" customHeight="1">
      <c r="A55" s="55" t="s">
        <v>85</v>
      </c>
      <c r="B55" s="106"/>
      <c r="C55" s="107"/>
      <c r="D55" s="108"/>
      <c r="E55" s="54"/>
      <c r="F55" s="54"/>
      <c r="G55" s="54"/>
      <c r="H55" s="106" t="s">
        <v>98</v>
      </c>
      <c r="I55" s="107"/>
      <c r="J55" s="107"/>
      <c r="K55" s="107"/>
      <c r="L55" s="108"/>
      <c r="M55" s="2"/>
      <c r="N55" s="2"/>
      <c r="O55" s="2"/>
      <c r="P55" s="2"/>
      <c r="Q55" s="2"/>
      <c r="R55" s="2"/>
      <c r="S55" s="2"/>
      <c r="T55" s="2"/>
      <c r="U55" s="2"/>
      <c r="V55" s="2"/>
      <c r="W55" s="2"/>
      <c r="X55" s="2"/>
      <c r="Y55" s="2"/>
      <c r="Z55" s="2"/>
    </row>
    <row r="56" spans="1:26" ht="30" customHeight="1">
      <c r="A56" s="55" t="s">
        <v>87</v>
      </c>
      <c r="B56" s="106"/>
      <c r="C56" s="107"/>
      <c r="D56" s="108"/>
      <c r="E56" s="54"/>
      <c r="F56" s="54"/>
      <c r="G56" s="54"/>
      <c r="H56" s="106" t="s">
        <v>99</v>
      </c>
      <c r="I56" s="107"/>
      <c r="J56" s="107"/>
      <c r="K56" s="107"/>
      <c r="L56" s="108"/>
      <c r="M56" s="2"/>
      <c r="N56" s="2"/>
      <c r="O56" s="2"/>
      <c r="P56" s="2"/>
      <c r="Q56" s="2"/>
      <c r="R56" s="2"/>
      <c r="S56" s="2"/>
      <c r="T56" s="2"/>
      <c r="U56" s="2"/>
      <c r="V56" s="2"/>
      <c r="W56" s="2"/>
      <c r="X56" s="2"/>
      <c r="Y56" s="2"/>
      <c r="Z56" s="2"/>
    </row>
    <row r="57" spans="1:26" ht="30" customHeight="1">
      <c r="A57" s="55" t="s">
        <v>89</v>
      </c>
      <c r="B57" s="106"/>
      <c r="C57" s="107"/>
      <c r="D57" s="108"/>
      <c r="E57" s="54"/>
      <c r="F57" s="54"/>
      <c r="G57" s="54"/>
      <c r="H57" s="106" t="s">
        <v>100</v>
      </c>
      <c r="I57" s="107"/>
      <c r="J57" s="107"/>
      <c r="K57" s="107"/>
      <c r="L57" s="108"/>
      <c r="M57" s="2"/>
      <c r="N57" s="2"/>
      <c r="O57" s="2"/>
      <c r="P57" s="2"/>
      <c r="Q57" s="2"/>
      <c r="R57" s="2"/>
      <c r="S57" s="2"/>
      <c r="T57" s="2"/>
      <c r="U57" s="2"/>
      <c r="V57" s="2"/>
      <c r="W57" s="2"/>
      <c r="X57" s="2"/>
      <c r="Y57" s="2"/>
      <c r="Z57" s="2"/>
    </row>
    <row r="58" spans="1:26" ht="27.75" customHeight="1">
      <c r="A58" s="55" t="s">
        <v>20</v>
      </c>
      <c r="B58" s="106"/>
      <c r="C58" s="107"/>
      <c r="D58" s="108"/>
      <c r="E58" s="54"/>
      <c r="F58" s="54"/>
      <c r="G58" s="54"/>
      <c r="H58" s="106" t="s">
        <v>101</v>
      </c>
      <c r="I58" s="107"/>
      <c r="J58" s="107"/>
      <c r="K58" s="107"/>
      <c r="L58" s="108"/>
      <c r="M58" s="2"/>
      <c r="N58" s="2"/>
      <c r="O58" s="2"/>
      <c r="P58" s="2"/>
      <c r="Q58" s="2"/>
      <c r="R58" s="2"/>
      <c r="S58" s="2"/>
      <c r="T58" s="2"/>
      <c r="U58" s="2"/>
      <c r="V58" s="2"/>
      <c r="W58" s="2"/>
      <c r="X58" s="2"/>
      <c r="Y58" s="2"/>
      <c r="Z58" s="2"/>
    </row>
    <row r="59" spans="1:26" ht="28.5" customHeight="1">
      <c r="A59" s="55" t="s">
        <v>92</v>
      </c>
      <c r="B59" s="106"/>
      <c r="C59" s="107"/>
      <c r="D59" s="108"/>
      <c r="E59" s="56"/>
      <c r="F59" s="54"/>
      <c r="G59" s="54"/>
      <c r="H59" s="109"/>
      <c r="I59" s="107"/>
      <c r="J59" s="107"/>
      <c r="K59" s="107"/>
      <c r="L59" s="108"/>
      <c r="M59" s="2"/>
      <c r="N59" s="2"/>
      <c r="O59" s="2"/>
      <c r="P59" s="2"/>
      <c r="Q59" s="2"/>
      <c r="R59" s="2"/>
      <c r="S59" s="2"/>
      <c r="T59" s="2"/>
      <c r="U59" s="2"/>
      <c r="V59" s="2"/>
      <c r="W59" s="2"/>
      <c r="X59" s="2"/>
      <c r="Y59" s="2"/>
      <c r="Z59" s="2"/>
    </row>
    <row r="60" spans="1:26" ht="23.25" customHeight="1">
      <c r="A60" s="57" t="s">
        <v>102</v>
      </c>
      <c r="B60" s="2"/>
      <c r="C60" s="2"/>
      <c r="D60" s="2"/>
      <c r="E60" s="2"/>
      <c r="F60" s="2"/>
      <c r="G60" s="2"/>
      <c r="H60" s="2"/>
      <c r="I60" s="2"/>
      <c r="J60" s="2"/>
      <c r="K60" s="2"/>
      <c r="L60" s="2"/>
      <c r="M60" s="2"/>
      <c r="N60" s="2"/>
      <c r="O60" s="2"/>
      <c r="P60" s="2"/>
      <c r="Q60" s="2"/>
      <c r="R60" s="2"/>
      <c r="S60" s="2"/>
      <c r="T60" s="2"/>
      <c r="U60" s="2"/>
      <c r="V60" s="2"/>
      <c r="W60" s="2"/>
      <c r="X60" s="2"/>
      <c r="Y60" s="2"/>
      <c r="Z60" s="2"/>
    </row>
    <row r="61" spans="1:26" ht="24.75" customHeight="1">
      <c r="A61" s="57" t="s">
        <v>103</v>
      </c>
      <c r="B61" s="2"/>
      <c r="C61" s="2"/>
      <c r="D61" s="2"/>
      <c r="E61" s="2"/>
      <c r="F61" s="2"/>
      <c r="G61" s="2"/>
      <c r="H61" s="2"/>
      <c r="I61" s="2"/>
      <c r="J61" s="2"/>
      <c r="K61" s="2"/>
      <c r="L61" s="2"/>
      <c r="M61" s="2"/>
      <c r="N61" s="2"/>
      <c r="O61" s="2"/>
      <c r="P61" s="2"/>
      <c r="Q61" s="2"/>
      <c r="R61" s="2"/>
      <c r="S61" s="2"/>
      <c r="T61" s="2"/>
      <c r="U61" s="2"/>
      <c r="V61" s="2"/>
      <c r="W61" s="2"/>
      <c r="X61" s="2"/>
      <c r="Y61" s="2"/>
      <c r="Z61" s="2"/>
    </row>
    <row r="62" spans="1:26" ht="27.75" customHeight="1">
      <c r="A62" s="57" t="s">
        <v>95</v>
      </c>
      <c r="B62" s="2"/>
      <c r="C62" s="2"/>
      <c r="D62" s="2"/>
      <c r="E62" s="2"/>
      <c r="F62" s="2"/>
      <c r="G62" s="2"/>
      <c r="H62" s="2"/>
      <c r="I62" s="2"/>
      <c r="J62" s="2"/>
      <c r="K62" s="2"/>
      <c r="L62" s="2"/>
      <c r="M62" s="2"/>
      <c r="N62" s="2"/>
      <c r="O62" s="2"/>
      <c r="P62" s="2"/>
      <c r="Q62" s="2"/>
      <c r="R62" s="2"/>
      <c r="S62" s="2"/>
      <c r="T62" s="2"/>
      <c r="U62" s="2"/>
      <c r="V62" s="2"/>
      <c r="W62" s="2"/>
      <c r="X62" s="2"/>
      <c r="Y62" s="2"/>
      <c r="Z62" s="2"/>
    </row>
    <row r="63" spans="1:26" ht="27" customHeight="1">
      <c r="A63" s="58" t="s">
        <v>104</v>
      </c>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sheetData>
  <mergeCells count="65">
    <mergeCell ref="D19:F19"/>
    <mergeCell ref="A21:H21"/>
    <mergeCell ref="B25:O25"/>
    <mergeCell ref="B26:O26"/>
    <mergeCell ref="B27:O27"/>
    <mergeCell ref="A35:K35"/>
    <mergeCell ref="B37:D37"/>
    <mergeCell ref="H37:L37"/>
    <mergeCell ref="B38:D38"/>
    <mergeCell ref="H38:L38"/>
    <mergeCell ref="H39:L39"/>
    <mergeCell ref="H55:L55"/>
    <mergeCell ref="H56:L56"/>
    <mergeCell ref="A51:K51"/>
    <mergeCell ref="B53:D53"/>
    <mergeCell ref="H53:L53"/>
    <mergeCell ref="B54:D54"/>
    <mergeCell ref="H54:L54"/>
    <mergeCell ref="B55:D55"/>
    <mergeCell ref="B56:D56"/>
    <mergeCell ref="B57:D57"/>
    <mergeCell ref="H57:L57"/>
    <mergeCell ref="B58:D58"/>
    <mergeCell ref="H58:L58"/>
    <mergeCell ref="B59:D59"/>
    <mergeCell ref="H59:L59"/>
    <mergeCell ref="A1:C6"/>
    <mergeCell ref="D1:G3"/>
    <mergeCell ref="H1:P1"/>
    <mergeCell ref="H2:P2"/>
    <mergeCell ref="H3:P3"/>
    <mergeCell ref="D4:G5"/>
    <mergeCell ref="H6:P6"/>
    <mergeCell ref="F8:F9"/>
    <mergeCell ref="P8:P9"/>
    <mergeCell ref="N8:N9"/>
    <mergeCell ref="O8:O9"/>
    <mergeCell ref="A7:O7"/>
    <mergeCell ref="J8:J9"/>
    <mergeCell ref="K8:K9"/>
    <mergeCell ref="L8:L9"/>
    <mergeCell ref="M8:M9"/>
    <mergeCell ref="G8:G9"/>
    <mergeCell ref="H8:H9"/>
    <mergeCell ref="A8:A9"/>
    <mergeCell ref="B8:B9"/>
    <mergeCell ref="C8:C9"/>
    <mergeCell ref="D8:D9"/>
    <mergeCell ref="E8:E9"/>
    <mergeCell ref="W7:W9"/>
    <mergeCell ref="H42:L42"/>
    <mergeCell ref="H43:L43"/>
    <mergeCell ref="B39:D39"/>
    <mergeCell ref="B40:D40"/>
    <mergeCell ref="H40:L40"/>
    <mergeCell ref="B41:D41"/>
    <mergeCell ref="H41:L41"/>
    <mergeCell ref="B42:D42"/>
    <mergeCell ref="B43:D43"/>
    <mergeCell ref="R7:R9"/>
    <mergeCell ref="S7:S9"/>
    <mergeCell ref="T7:T9"/>
    <mergeCell ref="U7:U9"/>
    <mergeCell ref="V7:V9"/>
    <mergeCell ref="Q7:Q9"/>
  </mergeCells>
  <phoneticPr fontId="31" type="noConversion"/>
  <hyperlinks>
    <hyperlink ref="D4" r:id="rId1"/>
  </hyperlinks>
  <pageMargins left="0.31496062992125984" right="0.11811023622047245" top="0.23622047244094491" bottom="0.15748031496062992" header="0" footer="0"/>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8"/>
  <sheetViews>
    <sheetView view="pageBreakPreview" topLeftCell="A43" zoomScaleNormal="100" zoomScaleSheetLayoutView="100" workbookViewId="0">
      <selection activeCell="O40" sqref="O40"/>
    </sheetView>
  </sheetViews>
  <sheetFormatPr defaultColWidth="11.19921875" defaultRowHeight="15" customHeight="1"/>
  <cols>
    <col min="1" max="1" width="3.69921875" customWidth="1"/>
    <col min="2" max="2" width="7.3984375" customWidth="1"/>
    <col min="3" max="3" width="3.19921875" customWidth="1"/>
    <col min="4" max="4" width="8.09765625" customWidth="1"/>
    <col min="5" max="5" width="10.69921875" customWidth="1"/>
    <col min="6" max="6" width="10.3984375" customWidth="1"/>
    <col min="7" max="7" width="11.19921875" customWidth="1"/>
    <col min="8" max="8" width="10.5" customWidth="1"/>
    <col min="9" max="9" width="4.59765625" customWidth="1"/>
    <col min="10" max="10" width="3" customWidth="1"/>
    <col min="11" max="11" width="2.59765625" customWidth="1"/>
    <col min="12" max="12" width="2.8984375" customWidth="1"/>
    <col min="13" max="13" width="2.59765625" customWidth="1"/>
    <col min="14" max="14" width="2.8984375" customWidth="1"/>
    <col min="15" max="15" width="2.3984375" customWidth="1"/>
    <col min="16" max="16" width="3.59765625" customWidth="1"/>
    <col min="17" max="17" width="2.59765625" customWidth="1"/>
    <col min="18" max="18" width="2.69921875" customWidth="1"/>
    <col min="19" max="19" width="2.8984375" customWidth="1"/>
    <col min="20" max="20" width="2.59765625" customWidth="1"/>
    <col min="21" max="21" width="2.19921875" customWidth="1"/>
    <col min="22" max="22" width="4.09765625" customWidth="1"/>
    <col min="23" max="23" width="5.19921875" customWidth="1"/>
    <col min="24" max="26" width="8.69921875" customWidth="1"/>
  </cols>
  <sheetData>
    <row r="1" spans="1:26" ht="15.75" customHeight="1">
      <c r="A1" s="118"/>
      <c r="B1" s="115"/>
      <c r="C1" s="115"/>
      <c r="D1" s="119" t="s">
        <v>105</v>
      </c>
      <c r="E1" s="115"/>
      <c r="F1" s="115"/>
      <c r="G1" s="115"/>
      <c r="H1" s="120" t="s">
        <v>1</v>
      </c>
      <c r="I1" s="115"/>
      <c r="J1" s="115"/>
      <c r="K1" s="115"/>
      <c r="L1" s="115"/>
      <c r="M1" s="115"/>
      <c r="N1" s="115"/>
      <c r="O1" s="115"/>
      <c r="P1" s="115"/>
      <c r="Q1" s="2"/>
      <c r="R1" s="2"/>
      <c r="S1" s="2"/>
      <c r="T1" s="2"/>
      <c r="U1" s="2"/>
      <c r="V1" s="2"/>
      <c r="W1" s="2"/>
      <c r="X1" s="2"/>
      <c r="Y1" s="2"/>
      <c r="Z1" s="2"/>
    </row>
    <row r="2" spans="1:26" ht="15.75" customHeight="1">
      <c r="A2" s="115"/>
      <c r="B2" s="115"/>
      <c r="C2" s="115"/>
      <c r="D2" s="115"/>
      <c r="E2" s="115"/>
      <c r="F2" s="115"/>
      <c r="G2" s="115"/>
      <c r="H2" s="121" t="s">
        <v>2</v>
      </c>
      <c r="I2" s="115"/>
      <c r="J2" s="115"/>
      <c r="K2" s="115"/>
      <c r="L2" s="115"/>
      <c r="M2" s="115"/>
      <c r="N2" s="115"/>
      <c r="O2" s="115"/>
      <c r="P2" s="115"/>
      <c r="Q2" s="2"/>
      <c r="R2" s="2"/>
      <c r="S2" s="2"/>
      <c r="T2" s="2"/>
      <c r="U2" s="2"/>
      <c r="V2" s="2"/>
      <c r="W2" s="2"/>
      <c r="X2" s="2"/>
      <c r="Y2" s="2"/>
      <c r="Z2" s="2"/>
    </row>
    <row r="3" spans="1:26" ht="22.2" customHeight="1">
      <c r="A3" s="115"/>
      <c r="B3" s="115"/>
      <c r="C3" s="115"/>
      <c r="D3" s="115"/>
      <c r="E3" s="115"/>
      <c r="F3" s="115"/>
      <c r="G3" s="115"/>
      <c r="H3" s="121" t="s">
        <v>3</v>
      </c>
      <c r="I3" s="115"/>
      <c r="J3" s="115"/>
      <c r="K3" s="115"/>
      <c r="L3" s="115"/>
      <c r="M3" s="115"/>
      <c r="N3" s="115"/>
      <c r="O3" s="115"/>
      <c r="P3" s="115"/>
      <c r="Q3" s="2"/>
      <c r="R3" s="2"/>
      <c r="S3" s="2"/>
      <c r="T3" s="2"/>
      <c r="U3" s="2"/>
      <c r="V3" s="2"/>
      <c r="W3" s="2"/>
      <c r="X3" s="2"/>
      <c r="Y3" s="2"/>
      <c r="Z3" s="2"/>
    </row>
    <row r="4" spans="1:26" ht="15.75" customHeight="1">
      <c r="A4" s="115"/>
      <c r="B4" s="115"/>
      <c r="C4" s="115"/>
      <c r="D4" s="122" t="s">
        <v>4</v>
      </c>
      <c r="E4" s="115"/>
      <c r="F4" s="115"/>
      <c r="G4" s="115"/>
      <c r="H4" s="3" t="s">
        <v>137</v>
      </c>
      <c r="I4" s="3"/>
      <c r="J4" s="3"/>
      <c r="K4" s="3"/>
      <c r="L4" s="3"/>
      <c r="M4" s="3"/>
      <c r="N4" s="3"/>
      <c r="O4" s="3"/>
      <c r="P4" s="3"/>
      <c r="Q4" s="1"/>
      <c r="R4" s="2"/>
      <c r="S4" s="2"/>
      <c r="T4" s="2"/>
      <c r="U4" s="2"/>
      <c r="V4" s="2"/>
      <c r="W4" s="2"/>
      <c r="X4" s="2"/>
      <c r="Y4" s="2"/>
      <c r="Z4" s="2"/>
    </row>
    <row r="5" spans="1:26" ht="15.75" customHeight="1">
      <c r="A5" s="115"/>
      <c r="B5" s="115"/>
      <c r="C5" s="115"/>
      <c r="D5" s="115"/>
      <c r="E5" s="115"/>
      <c r="F5" s="115"/>
      <c r="G5" s="115"/>
      <c r="H5" s="4" t="s">
        <v>139</v>
      </c>
      <c r="I5" s="4"/>
      <c r="J5" s="4"/>
      <c r="K5" s="4"/>
      <c r="L5" s="4"/>
      <c r="M5" s="4"/>
      <c r="N5" s="4"/>
      <c r="O5" s="4"/>
      <c r="P5" s="4"/>
      <c r="Q5" s="2"/>
      <c r="R5" s="2"/>
      <c r="S5" s="2"/>
      <c r="T5" s="2"/>
      <c r="U5" s="2"/>
      <c r="V5" s="2"/>
      <c r="W5" s="2"/>
      <c r="X5" s="2"/>
      <c r="Y5" s="2"/>
      <c r="Z5" s="2"/>
    </row>
    <row r="6" spans="1:26" ht="15.75" customHeight="1">
      <c r="A6" s="115"/>
      <c r="B6" s="115"/>
      <c r="C6" s="115"/>
      <c r="D6" s="4"/>
      <c r="E6" s="4"/>
      <c r="F6" s="4"/>
      <c r="G6" s="4"/>
      <c r="H6" s="123" t="s">
        <v>5</v>
      </c>
      <c r="I6" s="115"/>
      <c r="J6" s="115"/>
      <c r="K6" s="115"/>
      <c r="L6" s="115"/>
      <c r="M6" s="115"/>
      <c r="N6" s="115"/>
      <c r="O6" s="115"/>
      <c r="P6" s="115"/>
      <c r="Q6" s="2"/>
      <c r="R6" s="2"/>
      <c r="S6" s="2"/>
      <c r="T6" s="2"/>
      <c r="U6" s="2"/>
      <c r="V6" s="2"/>
      <c r="W6" s="2"/>
      <c r="X6" s="2"/>
      <c r="Y6" s="2"/>
      <c r="Z6" s="2"/>
    </row>
    <row r="7" spans="1:26" ht="22.5" customHeight="1">
      <c r="A7" s="114" t="s">
        <v>138</v>
      </c>
      <c r="B7" s="115"/>
      <c r="C7" s="115"/>
      <c r="D7" s="115"/>
      <c r="E7" s="115"/>
      <c r="F7" s="115"/>
      <c r="G7" s="115"/>
      <c r="H7" s="115"/>
      <c r="I7" s="115"/>
      <c r="J7" s="115"/>
      <c r="K7" s="115"/>
      <c r="L7" s="115"/>
      <c r="M7" s="115"/>
      <c r="N7" s="115"/>
      <c r="O7" s="115"/>
      <c r="P7" s="2"/>
      <c r="Q7" s="111" t="s">
        <v>6</v>
      </c>
      <c r="R7" s="110" t="s">
        <v>7</v>
      </c>
      <c r="S7" s="111" t="s">
        <v>8</v>
      </c>
      <c r="T7" s="111" t="s">
        <v>9</v>
      </c>
      <c r="U7" s="111" t="s">
        <v>10</v>
      </c>
      <c r="V7" s="111" t="s">
        <v>11</v>
      </c>
      <c r="W7" s="103" t="s">
        <v>12</v>
      </c>
      <c r="X7" s="2"/>
      <c r="Y7" s="2"/>
      <c r="Z7" s="2"/>
    </row>
    <row r="8" spans="1:26" ht="14.25" customHeight="1">
      <c r="A8" s="117" t="s">
        <v>13</v>
      </c>
      <c r="B8" s="112" t="s">
        <v>14</v>
      </c>
      <c r="C8" s="112" t="s">
        <v>15</v>
      </c>
      <c r="D8" s="112" t="s">
        <v>16</v>
      </c>
      <c r="E8" s="112" t="s">
        <v>17</v>
      </c>
      <c r="F8" s="112" t="s">
        <v>18</v>
      </c>
      <c r="G8" s="112" t="s">
        <v>19</v>
      </c>
      <c r="H8" s="112" t="s">
        <v>20</v>
      </c>
      <c r="I8" s="5" t="s">
        <v>21</v>
      </c>
      <c r="J8" s="111" t="s">
        <v>6</v>
      </c>
      <c r="K8" s="116" t="s">
        <v>7</v>
      </c>
      <c r="L8" s="111" t="s">
        <v>8</v>
      </c>
      <c r="M8" s="111" t="s">
        <v>9</v>
      </c>
      <c r="N8" s="111" t="s">
        <v>10</v>
      </c>
      <c r="O8" s="110" t="s">
        <v>11</v>
      </c>
      <c r="P8" s="113" t="s">
        <v>12</v>
      </c>
      <c r="Q8" s="104"/>
      <c r="R8" s="104"/>
      <c r="S8" s="104"/>
      <c r="T8" s="104"/>
      <c r="U8" s="104"/>
      <c r="V8" s="104"/>
      <c r="W8" s="104"/>
      <c r="X8" s="2"/>
      <c r="Y8" s="2"/>
      <c r="Z8" s="2"/>
    </row>
    <row r="9" spans="1:26" ht="14.25" customHeight="1">
      <c r="A9" s="105"/>
      <c r="B9" s="105"/>
      <c r="C9" s="105"/>
      <c r="D9" s="105"/>
      <c r="E9" s="105"/>
      <c r="F9" s="105"/>
      <c r="G9" s="105"/>
      <c r="H9" s="105"/>
      <c r="I9" s="5" t="s">
        <v>22</v>
      </c>
      <c r="J9" s="105"/>
      <c r="K9" s="105"/>
      <c r="L9" s="105"/>
      <c r="M9" s="105"/>
      <c r="N9" s="105"/>
      <c r="O9" s="105"/>
      <c r="P9" s="104"/>
      <c r="Q9" s="105"/>
      <c r="R9" s="105"/>
      <c r="S9" s="105"/>
      <c r="T9" s="105"/>
      <c r="U9" s="105"/>
      <c r="V9" s="105"/>
      <c r="W9" s="105"/>
      <c r="X9" s="2"/>
      <c r="Y9" s="2"/>
      <c r="Z9" s="2"/>
    </row>
    <row r="10" spans="1:26" ht="14.25" customHeight="1">
      <c r="A10" s="63">
        <v>1</v>
      </c>
      <c r="B10" s="64">
        <v>44973</v>
      </c>
      <c r="C10" s="8" t="s">
        <v>38</v>
      </c>
      <c r="D10" s="79" t="s">
        <v>24</v>
      </c>
      <c r="E10" s="79" t="s">
        <v>39</v>
      </c>
      <c r="F10" s="79" t="s">
        <v>40</v>
      </c>
      <c r="G10" s="79" t="s">
        <v>41</v>
      </c>
      <c r="H10" s="79" t="s">
        <v>42</v>
      </c>
      <c r="I10" s="96" t="s">
        <v>21</v>
      </c>
      <c r="J10" s="10">
        <v>5</v>
      </c>
      <c r="K10" s="12">
        <v>2</v>
      </c>
      <c r="L10" s="12">
        <v>1.7</v>
      </c>
      <c r="M10" s="12">
        <v>2</v>
      </c>
      <c r="N10" s="12">
        <v>1</v>
      </c>
      <c r="O10" s="12"/>
      <c r="P10" s="11">
        <f t="shared" ref="P10:P16" si="0">W10</f>
        <v>692.5</v>
      </c>
      <c r="Q10" s="10">
        <f t="shared" ref="Q10:Q16" si="1">J10*70</f>
        <v>350</v>
      </c>
      <c r="R10" s="12">
        <f t="shared" ref="R10:R16" si="2">K10*75</f>
        <v>150</v>
      </c>
      <c r="S10" s="12">
        <f t="shared" ref="S10:S16" si="3">L10*25</f>
        <v>42.5</v>
      </c>
      <c r="T10" s="12">
        <f t="shared" ref="T10:T16" si="4">M10*45</f>
        <v>90</v>
      </c>
      <c r="U10" s="12">
        <f t="shared" ref="U10:U16" si="5">N10*60</f>
        <v>60</v>
      </c>
      <c r="V10" s="12">
        <f t="shared" ref="V10:V16" si="6">O10*150</f>
        <v>0</v>
      </c>
      <c r="W10" s="13">
        <f t="shared" ref="W10" si="7">SUM(Q10:V10)</f>
        <v>692.5</v>
      </c>
      <c r="X10" s="2"/>
      <c r="Y10" s="2"/>
      <c r="Z10" s="2"/>
    </row>
    <row r="11" spans="1:26" ht="14.25" customHeight="1">
      <c r="A11" s="63">
        <v>2</v>
      </c>
      <c r="B11" s="64">
        <v>44974</v>
      </c>
      <c r="C11" s="8" t="s">
        <v>43</v>
      </c>
      <c r="D11" s="79" t="s">
        <v>145</v>
      </c>
      <c r="E11" s="79" t="s">
        <v>144</v>
      </c>
      <c r="F11" s="79" t="s">
        <v>109</v>
      </c>
      <c r="G11" s="79" t="s">
        <v>45</v>
      </c>
      <c r="H11" s="79" t="s">
        <v>46</v>
      </c>
      <c r="I11" s="97" t="s">
        <v>21</v>
      </c>
      <c r="J11" s="10">
        <v>5</v>
      </c>
      <c r="K11" s="10">
        <v>2.2000000000000002</v>
      </c>
      <c r="L11" s="10">
        <v>1.6</v>
      </c>
      <c r="M11" s="10">
        <v>2</v>
      </c>
      <c r="N11" s="10">
        <v>1</v>
      </c>
      <c r="O11" s="10"/>
      <c r="P11" s="11">
        <f t="shared" si="0"/>
        <v>705</v>
      </c>
      <c r="Q11" s="10">
        <f t="shared" si="1"/>
        <v>350</v>
      </c>
      <c r="R11" s="12">
        <f t="shared" si="2"/>
        <v>165</v>
      </c>
      <c r="S11" s="12">
        <f t="shared" si="3"/>
        <v>40</v>
      </c>
      <c r="T11" s="12">
        <f t="shared" si="4"/>
        <v>90</v>
      </c>
      <c r="U11" s="12">
        <f t="shared" si="5"/>
        <v>60</v>
      </c>
      <c r="V11" s="12">
        <f t="shared" si="6"/>
        <v>0</v>
      </c>
      <c r="W11" s="13">
        <f>SUM(Q11:V11)/1</f>
        <v>705</v>
      </c>
      <c r="X11" s="2"/>
      <c r="Y11" s="2"/>
      <c r="Z11" s="2"/>
    </row>
    <row r="12" spans="1:26" ht="15" customHeight="1">
      <c r="A12" s="63">
        <v>3</v>
      </c>
      <c r="B12" s="64">
        <v>44976</v>
      </c>
      <c r="C12" s="8" t="s">
        <v>23</v>
      </c>
      <c r="D12" s="79" t="s">
        <v>24</v>
      </c>
      <c r="E12" s="79" t="s">
        <v>110</v>
      </c>
      <c r="F12" s="79" t="s">
        <v>26</v>
      </c>
      <c r="G12" s="79" t="s">
        <v>48</v>
      </c>
      <c r="H12" s="79" t="s">
        <v>49</v>
      </c>
      <c r="I12" s="98"/>
      <c r="J12" s="17">
        <v>5</v>
      </c>
      <c r="K12" s="12">
        <v>2.2000000000000002</v>
      </c>
      <c r="L12" s="12">
        <v>1.5</v>
      </c>
      <c r="M12" s="12">
        <v>2.2000000000000002</v>
      </c>
      <c r="N12" s="12"/>
      <c r="O12" s="12"/>
      <c r="P12" s="11">
        <f t="shared" si="0"/>
        <v>651.5</v>
      </c>
      <c r="Q12" s="10">
        <f t="shared" si="1"/>
        <v>350</v>
      </c>
      <c r="R12" s="12">
        <f t="shared" si="2"/>
        <v>165</v>
      </c>
      <c r="S12" s="12">
        <f t="shared" si="3"/>
        <v>37.5</v>
      </c>
      <c r="T12" s="12">
        <f t="shared" si="4"/>
        <v>99.000000000000014</v>
      </c>
      <c r="U12" s="12">
        <f t="shared" si="5"/>
        <v>0</v>
      </c>
      <c r="V12" s="12">
        <f t="shared" si="6"/>
        <v>0</v>
      </c>
      <c r="W12" s="13">
        <f t="shared" ref="W12:W16" si="8">SUM(Q12:V12)</f>
        <v>651.5</v>
      </c>
      <c r="X12" s="2"/>
      <c r="Y12" s="2"/>
      <c r="Z12" s="2"/>
    </row>
    <row r="13" spans="1:26" ht="14.25" customHeight="1">
      <c r="A13" s="63">
        <v>4</v>
      </c>
      <c r="B13" s="64">
        <v>44977</v>
      </c>
      <c r="C13" s="8" t="s">
        <v>28</v>
      </c>
      <c r="D13" s="79" t="s">
        <v>111</v>
      </c>
      <c r="E13" s="79" t="s">
        <v>112</v>
      </c>
      <c r="F13" s="79" t="s">
        <v>51</v>
      </c>
      <c r="G13" s="79" t="s">
        <v>52</v>
      </c>
      <c r="H13" s="79" t="s">
        <v>53</v>
      </c>
      <c r="I13" s="96" t="s">
        <v>21</v>
      </c>
      <c r="J13" s="17">
        <v>5</v>
      </c>
      <c r="K13" s="12">
        <v>2</v>
      </c>
      <c r="L13" s="12">
        <v>1.5</v>
      </c>
      <c r="M13" s="12">
        <v>2.4</v>
      </c>
      <c r="N13" s="12">
        <v>1</v>
      </c>
      <c r="O13" s="12"/>
      <c r="P13" s="11">
        <f t="shared" si="0"/>
        <v>705.5</v>
      </c>
      <c r="Q13" s="10">
        <f t="shared" si="1"/>
        <v>350</v>
      </c>
      <c r="R13" s="12">
        <f t="shared" si="2"/>
        <v>150</v>
      </c>
      <c r="S13" s="12">
        <f t="shared" si="3"/>
        <v>37.5</v>
      </c>
      <c r="T13" s="12">
        <f t="shared" si="4"/>
        <v>108</v>
      </c>
      <c r="U13" s="12">
        <f t="shared" si="5"/>
        <v>60</v>
      </c>
      <c r="V13" s="12">
        <f t="shared" si="6"/>
        <v>0</v>
      </c>
      <c r="W13" s="13">
        <f t="shared" si="8"/>
        <v>705.5</v>
      </c>
      <c r="X13" s="2"/>
      <c r="Y13" s="2"/>
      <c r="Z13" s="2"/>
    </row>
    <row r="14" spans="1:26" ht="14.25" customHeight="1">
      <c r="A14" s="63">
        <v>5</v>
      </c>
      <c r="B14" s="64">
        <v>44978</v>
      </c>
      <c r="C14" s="8" t="s">
        <v>32</v>
      </c>
      <c r="D14" s="80" t="s">
        <v>113</v>
      </c>
      <c r="E14" s="80" t="s">
        <v>55</v>
      </c>
      <c r="F14" s="94" t="s">
        <v>114</v>
      </c>
      <c r="G14" s="94" t="s">
        <v>57</v>
      </c>
      <c r="H14" s="94" t="s">
        <v>115</v>
      </c>
      <c r="I14" s="96" t="s">
        <v>22</v>
      </c>
      <c r="J14" s="10">
        <v>5</v>
      </c>
      <c r="K14" s="10">
        <v>2</v>
      </c>
      <c r="L14" s="10">
        <v>1.5</v>
      </c>
      <c r="M14" s="10">
        <v>2.2000000000000002</v>
      </c>
      <c r="N14" s="10"/>
      <c r="O14" s="10">
        <v>1</v>
      </c>
      <c r="P14" s="19">
        <f t="shared" si="0"/>
        <v>786.5</v>
      </c>
      <c r="Q14" s="10">
        <f t="shared" si="1"/>
        <v>350</v>
      </c>
      <c r="R14" s="12">
        <f t="shared" si="2"/>
        <v>150</v>
      </c>
      <c r="S14" s="12">
        <f t="shared" si="3"/>
        <v>37.5</v>
      </c>
      <c r="T14" s="12">
        <f t="shared" si="4"/>
        <v>99.000000000000014</v>
      </c>
      <c r="U14" s="12">
        <f t="shared" si="5"/>
        <v>0</v>
      </c>
      <c r="V14" s="12">
        <f t="shared" si="6"/>
        <v>150</v>
      </c>
      <c r="W14" s="13">
        <f t="shared" si="8"/>
        <v>786.5</v>
      </c>
      <c r="X14" s="2"/>
      <c r="Y14" s="2"/>
      <c r="Z14" s="2"/>
    </row>
    <row r="15" spans="1:26" ht="15.75" customHeight="1">
      <c r="A15" s="63">
        <v>6</v>
      </c>
      <c r="B15" s="64">
        <v>44979</v>
      </c>
      <c r="C15" s="8" t="s">
        <v>33</v>
      </c>
      <c r="D15" s="79" t="s">
        <v>24</v>
      </c>
      <c r="E15" s="79" t="s">
        <v>59</v>
      </c>
      <c r="F15" s="79" t="s">
        <v>26</v>
      </c>
      <c r="G15" s="79" t="s">
        <v>60</v>
      </c>
      <c r="H15" s="79" t="s">
        <v>61</v>
      </c>
      <c r="I15" s="99" t="s">
        <v>62</v>
      </c>
      <c r="J15" s="17">
        <v>5</v>
      </c>
      <c r="K15" s="12">
        <v>2</v>
      </c>
      <c r="L15" s="12">
        <v>1.5</v>
      </c>
      <c r="M15" s="12">
        <v>2.2999999999999998</v>
      </c>
      <c r="N15" s="12"/>
      <c r="O15" s="12">
        <v>1</v>
      </c>
      <c r="P15" s="11">
        <f t="shared" si="0"/>
        <v>791</v>
      </c>
      <c r="Q15" s="10">
        <f t="shared" si="1"/>
        <v>350</v>
      </c>
      <c r="R15" s="12">
        <f t="shared" si="2"/>
        <v>150</v>
      </c>
      <c r="S15" s="12">
        <f t="shared" si="3"/>
        <v>37.5</v>
      </c>
      <c r="T15" s="12">
        <f t="shared" si="4"/>
        <v>103.49999999999999</v>
      </c>
      <c r="U15" s="12">
        <f t="shared" si="5"/>
        <v>0</v>
      </c>
      <c r="V15" s="12">
        <f t="shared" si="6"/>
        <v>150</v>
      </c>
      <c r="W15" s="13">
        <f t="shared" si="8"/>
        <v>791</v>
      </c>
      <c r="X15" s="2"/>
      <c r="Y15" s="2"/>
      <c r="Z15" s="2"/>
    </row>
    <row r="16" spans="1:26" ht="15" customHeight="1">
      <c r="A16" s="63">
        <v>7</v>
      </c>
      <c r="B16" s="64">
        <v>44980</v>
      </c>
      <c r="C16" s="21" t="s">
        <v>38</v>
      </c>
      <c r="D16" s="83" t="s">
        <v>24</v>
      </c>
      <c r="E16" s="83" t="s">
        <v>116</v>
      </c>
      <c r="F16" s="83" t="s">
        <v>117</v>
      </c>
      <c r="G16" s="101" t="s">
        <v>150</v>
      </c>
      <c r="H16" s="83" t="s">
        <v>134</v>
      </c>
      <c r="I16" s="96" t="s">
        <v>21</v>
      </c>
      <c r="J16" s="23">
        <v>5</v>
      </c>
      <c r="K16" s="24">
        <v>2.12</v>
      </c>
      <c r="L16" s="24">
        <v>1.5</v>
      </c>
      <c r="M16" s="24">
        <v>2.2000000000000002</v>
      </c>
      <c r="N16" s="24">
        <v>1</v>
      </c>
      <c r="O16" s="24"/>
      <c r="P16" s="25">
        <f t="shared" si="0"/>
        <v>705.5</v>
      </c>
      <c r="Q16" s="26">
        <f t="shared" si="1"/>
        <v>350</v>
      </c>
      <c r="R16" s="24">
        <f t="shared" si="2"/>
        <v>159</v>
      </c>
      <c r="S16" s="24">
        <f t="shared" si="3"/>
        <v>37.5</v>
      </c>
      <c r="T16" s="24">
        <f t="shared" si="4"/>
        <v>99.000000000000014</v>
      </c>
      <c r="U16" s="24">
        <f t="shared" si="5"/>
        <v>60</v>
      </c>
      <c r="V16" s="24">
        <f t="shared" si="6"/>
        <v>0</v>
      </c>
      <c r="W16" s="27">
        <f t="shared" si="8"/>
        <v>705.5</v>
      </c>
      <c r="X16" s="2"/>
      <c r="Y16" s="2"/>
      <c r="Z16" s="2"/>
    </row>
    <row r="17" spans="1:26" ht="15" customHeight="1">
      <c r="A17" s="63">
        <v>8</v>
      </c>
      <c r="B17" s="64">
        <v>44983</v>
      </c>
      <c r="C17" s="8" t="s">
        <v>23</v>
      </c>
      <c r="D17" s="79" t="s">
        <v>24</v>
      </c>
      <c r="E17" s="79" t="s">
        <v>25</v>
      </c>
      <c r="F17" s="79" t="s">
        <v>26</v>
      </c>
      <c r="G17" s="102" t="s">
        <v>151</v>
      </c>
      <c r="H17" s="79" t="s">
        <v>27</v>
      </c>
      <c r="I17" s="97"/>
      <c r="J17" s="10">
        <v>5</v>
      </c>
      <c r="K17" s="10">
        <v>2.2000000000000002</v>
      </c>
      <c r="L17" s="10">
        <v>1.7</v>
      </c>
      <c r="M17" s="10">
        <v>2.5</v>
      </c>
      <c r="N17" s="10"/>
      <c r="O17" s="10"/>
      <c r="P17" s="11">
        <f>W17</f>
        <v>670</v>
      </c>
      <c r="Q17" s="10">
        <f>J17*70</f>
        <v>350</v>
      </c>
      <c r="R17" s="12">
        <f>K17*75</f>
        <v>165</v>
      </c>
      <c r="S17" s="12">
        <f>L17*25</f>
        <v>42.5</v>
      </c>
      <c r="T17" s="12">
        <f>M17*45</f>
        <v>112.5</v>
      </c>
      <c r="U17" s="12">
        <f>N17*60</f>
        <v>0</v>
      </c>
      <c r="V17" s="12">
        <f>O17*150</f>
        <v>0</v>
      </c>
      <c r="W17" s="13">
        <f>SUM(Q17:V17)</f>
        <v>670</v>
      </c>
      <c r="X17" s="2"/>
      <c r="Y17" s="2"/>
      <c r="Z17" s="2"/>
    </row>
    <row r="18" spans="1:26" s="70" customFormat="1" ht="15" customHeight="1">
      <c r="A18" s="63">
        <v>9</v>
      </c>
      <c r="B18" s="64">
        <v>44984</v>
      </c>
      <c r="C18" s="8" t="s">
        <v>28</v>
      </c>
      <c r="D18" s="79" t="s">
        <v>29</v>
      </c>
      <c r="E18" s="79" t="s">
        <v>106</v>
      </c>
      <c r="F18" s="79" t="s">
        <v>107</v>
      </c>
      <c r="G18" s="95" t="s">
        <v>148</v>
      </c>
      <c r="H18" s="79" t="s">
        <v>31</v>
      </c>
      <c r="I18" s="97" t="s">
        <v>21</v>
      </c>
      <c r="J18" s="10">
        <v>5</v>
      </c>
      <c r="K18" s="12">
        <v>2.2000000000000002</v>
      </c>
      <c r="L18" s="12">
        <v>1.7</v>
      </c>
      <c r="M18" s="12">
        <v>2.2999999999999998</v>
      </c>
      <c r="N18" s="12">
        <v>1</v>
      </c>
      <c r="O18" s="12"/>
      <c r="P18" s="11">
        <f>W18</f>
        <v>721</v>
      </c>
      <c r="Q18" s="10">
        <f>J18*70</f>
        <v>350</v>
      </c>
      <c r="R18" s="12">
        <f>K18*75</f>
        <v>165</v>
      </c>
      <c r="S18" s="12">
        <f>L18*25</f>
        <v>42.5</v>
      </c>
      <c r="T18" s="12">
        <f>M18*45</f>
        <v>103.49999999999999</v>
      </c>
      <c r="U18" s="12">
        <f>N18*60</f>
        <v>60</v>
      </c>
      <c r="V18" s="12">
        <f>O18*150</f>
        <v>0</v>
      </c>
      <c r="W18" s="13">
        <f>SUM(Q18:V18)</f>
        <v>721</v>
      </c>
      <c r="X18" s="2"/>
      <c r="Y18" s="2"/>
      <c r="Z18" s="2"/>
    </row>
    <row r="19" spans="1:26" ht="12.75" customHeight="1">
      <c r="A19" s="63">
        <v>10</v>
      </c>
      <c r="B19" s="64">
        <v>44985</v>
      </c>
      <c r="C19" s="21" t="s">
        <v>32</v>
      </c>
      <c r="D19" s="132" t="s">
        <v>65</v>
      </c>
      <c r="E19" s="133"/>
      <c r="F19" s="134"/>
      <c r="G19" s="83"/>
      <c r="H19" s="83"/>
      <c r="I19" s="26"/>
      <c r="J19" s="23"/>
      <c r="K19" s="24"/>
      <c r="L19" s="24"/>
      <c r="M19" s="24"/>
      <c r="N19" s="12"/>
      <c r="O19" s="12"/>
      <c r="P19" s="11"/>
      <c r="Q19" s="10"/>
      <c r="R19" s="12"/>
      <c r="S19" s="12"/>
      <c r="T19" s="12"/>
      <c r="U19" s="12"/>
      <c r="V19" s="12"/>
      <c r="W19" s="13"/>
      <c r="X19" s="2"/>
      <c r="Y19" s="2"/>
      <c r="Z19" s="2"/>
    </row>
    <row r="20" spans="1:26" s="70" customFormat="1" ht="12.75" customHeight="1">
      <c r="A20" s="63">
        <v>11</v>
      </c>
      <c r="B20" s="64">
        <v>45351</v>
      </c>
      <c r="C20" s="72" t="s">
        <v>33</v>
      </c>
      <c r="D20" s="79" t="s">
        <v>34</v>
      </c>
      <c r="E20" s="79" t="s">
        <v>35</v>
      </c>
      <c r="F20" s="79" t="s">
        <v>26</v>
      </c>
      <c r="G20" s="79" t="s">
        <v>36</v>
      </c>
      <c r="H20" s="79" t="s">
        <v>108</v>
      </c>
      <c r="I20" s="65"/>
      <c r="J20" s="10">
        <v>5</v>
      </c>
      <c r="K20" s="10">
        <v>2.2000000000000002</v>
      </c>
      <c r="L20" s="10">
        <v>1.5</v>
      </c>
      <c r="M20" s="10">
        <v>2.2999999999999998</v>
      </c>
      <c r="N20" s="10"/>
      <c r="O20" s="10"/>
      <c r="P20" s="11">
        <f>W20</f>
        <v>656</v>
      </c>
      <c r="Q20" s="10">
        <f>J20*70</f>
        <v>350</v>
      </c>
      <c r="R20" s="12">
        <f>K20*75</f>
        <v>165</v>
      </c>
      <c r="S20" s="12">
        <f>L20*25</f>
        <v>37.5</v>
      </c>
      <c r="T20" s="12">
        <f>M20*45</f>
        <v>103.49999999999999</v>
      </c>
      <c r="U20" s="12">
        <f>N20*60</f>
        <v>0</v>
      </c>
      <c r="V20" s="12">
        <f>O20*150</f>
        <v>0</v>
      </c>
      <c r="W20" s="13">
        <f>SUM(Q20:V20)</f>
        <v>656</v>
      </c>
      <c r="X20" s="2"/>
      <c r="Y20" s="2"/>
      <c r="Z20" s="2"/>
    </row>
    <row r="21" spans="1:26" ht="15" customHeight="1">
      <c r="A21" s="129" t="s">
        <v>66</v>
      </c>
      <c r="B21" s="130"/>
      <c r="C21" s="130"/>
      <c r="D21" s="130"/>
      <c r="E21" s="130"/>
      <c r="F21" s="130"/>
      <c r="G21" s="130"/>
      <c r="H21" s="130"/>
      <c r="I21" s="29"/>
      <c r="J21" s="66">
        <f t="shared" ref="J21:W21" si="9">SUM(J10:J20)/10</f>
        <v>5</v>
      </c>
      <c r="K21" s="66">
        <f t="shared" si="9"/>
        <v>2.1119999999999997</v>
      </c>
      <c r="L21" s="66">
        <f t="shared" si="9"/>
        <v>1.5699999999999998</v>
      </c>
      <c r="M21" s="66">
        <f t="shared" si="9"/>
        <v>2.2400000000000002</v>
      </c>
      <c r="N21" s="66">
        <f t="shared" si="9"/>
        <v>0.5</v>
      </c>
      <c r="O21" s="66">
        <f t="shared" si="9"/>
        <v>0.2</v>
      </c>
      <c r="P21" s="67">
        <f t="shared" si="9"/>
        <v>708.45</v>
      </c>
      <c r="Q21" s="68">
        <f t="shared" si="9"/>
        <v>350</v>
      </c>
      <c r="R21" s="68">
        <f t="shared" si="9"/>
        <v>158.4</v>
      </c>
      <c r="S21" s="68">
        <f t="shared" si="9"/>
        <v>39.25</v>
      </c>
      <c r="T21" s="68">
        <f t="shared" si="9"/>
        <v>100.8</v>
      </c>
      <c r="U21" s="31">
        <f t="shared" si="9"/>
        <v>30</v>
      </c>
      <c r="V21" s="30">
        <f t="shared" si="9"/>
        <v>30</v>
      </c>
      <c r="W21" s="32">
        <f t="shared" si="9"/>
        <v>708.45</v>
      </c>
      <c r="X21" s="2"/>
      <c r="Y21" s="2"/>
      <c r="Z21" s="2"/>
    </row>
    <row r="22" spans="1:26" ht="15.75" customHeight="1">
      <c r="A22" s="34" t="s">
        <v>67</v>
      </c>
      <c r="B22" s="34"/>
      <c r="C22" s="34"/>
      <c r="D22" s="34"/>
      <c r="E22" s="34"/>
      <c r="F22" s="34"/>
      <c r="G22" s="34"/>
      <c r="H22" s="34"/>
      <c r="I22" s="35" t="s">
        <v>68</v>
      </c>
      <c r="J22" s="36"/>
      <c r="K22" s="36"/>
      <c r="L22" s="36"/>
      <c r="M22" s="37"/>
      <c r="N22" s="38"/>
      <c r="O22" s="38"/>
      <c r="P22" s="39"/>
      <c r="Q22" s="40"/>
      <c r="R22" s="41"/>
      <c r="S22" s="41"/>
      <c r="T22" s="41"/>
      <c r="U22" s="41"/>
      <c r="V22" s="41"/>
      <c r="W22" s="18"/>
      <c r="X22" s="2"/>
      <c r="Y22" s="2"/>
      <c r="Z22" s="2"/>
    </row>
    <row r="23" spans="1:26" ht="14.25" customHeight="1">
      <c r="A23" s="42" t="s">
        <v>69</v>
      </c>
      <c r="B23" s="43" t="s">
        <v>69</v>
      </c>
      <c r="C23" s="34"/>
      <c r="D23" s="34"/>
      <c r="E23" s="34"/>
      <c r="F23" s="34"/>
      <c r="G23" s="34"/>
      <c r="H23" s="44"/>
      <c r="I23" s="45"/>
      <c r="J23" s="45"/>
      <c r="K23" s="45"/>
      <c r="L23" s="37" t="s">
        <v>70</v>
      </c>
      <c r="M23" s="37"/>
      <c r="N23" s="38"/>
      <c r="O23" s="38"/>
      <c r="P23" s="44"/>
      <c r="Q23" s="2"/>
      <c r="R23" s="2"/>
      <c r="S23" s="2"/>
      <c r="T23" s="2"/>
      <c r="U23" s="2"/>
      <c r="V23" s="2"/>
      <c r="W23" s="2"/>
      <c r="X23" s="2"/>
      <c r="Y23" s="2"/>
      <c r="Z23" s="2"/>
    </row>
    <row r="24" spans="1:26" ht="42.75" customHeight="1">
      <c r="A24" s="42" t="s">
        <v>71</v>
      </c>
      <c r="B24" s="43" t="s">
        <v>72</v>
      </c>
      <c r="C24" s="34"/>
      <c r="D24" s="34"/>
      <c r="E24" s="34"/>
      <c r="F24" s="34"/>
      <c r="G24" s="34"/>
      <c r="H24" s="44"/>
      <c r="I24" s="46"/>
      <c r="J24" s="38"/>
      <c r="K24" s="38"/>
      <c r="L24" s="38"/>
      <c r="M24" s="38"/>
      <c r="N24" s="38"/>
      <c r="O24" s="38"/>
      <c r="P24" s="44"/>
      <c r="Q24" s="2"/>
      <c r="R24" s="2"/>
      <c r="S24" s="2"/>
      <c r="T24" s="2"/>
      <c r="U24" s="2"/>
      <c r="V24" s="2"/>
      <c r="W24" s="2"/>
      <c r="X24" s="2"/>
      <c r="Y24" s="2"/>
      <c r="Z24" s="2"/>
    </row>
    <row r="25" spans="1:26" ht="17.25" customHeight="1">
      <c r="A25" s="2"/>
      <c r="B25" s="131" t="s">
        <v>73</v>
      </c>
      <c r="C25" s="115"/>
      <c r="D25" s="115"/>
      <c r="E25" s="115"/>
      <c r="F25" s="115"/>
      <c r="G25" s="115"/>
      <c r="H25" s="115"/>
      <c r="I25" s="115"/>
      <c r="J25" s="115"/>
      <c r="K25" s="115"/>
      <c r="L25" s="115"/>
      <c r="M25" s="115"/>
      <c r="N25" s="115"/>
      <c r="O25" s="115"/>
      <c r="P25" s="2"/>
      <c r="Q25" s="2"/>
      <c r="R25" s="2"/>
      <c r="S25" s="2"/>
      <c r="T25" s="2"/>
      <c r="U25" s="2"/>
      <c r="V25" s="2"/>
      <c r="W25" s="2"/>
      <c r="X25" s="2"/>
      <c r="Y25" s="2"/>
      <c r="Z25" s="2"/>
    </row>
    <row r="26" spans="1:26" ht="15.75" customHeight="1">
      <c r="A26" s="2"/>
      <c r="B26" s="131" t="s">
        <v>74</v>
      </c>
      <c r="C26" s="115"/>
      <c r="D26" s="115"/>
      <c r="E26" s="115"/>
      <c r="F26" s="115"/>
      <c r="G26" s="115"/>
      <c r="H26" s="115"/>
      <c r="I26" s="115"/>
      <c r="J26" s="115"/>
      <c r="K26" s="115"/>
      <c r="L26" s="115"/>
      <c r="M26" s="115"/>
      <c r="N26" s="115"/>
      <c r="O26" s="115"/>
      <c r="P26" s="2"/>
      <c r="Q26" s="2"/>
      <c r="R26" s="2"/>
      <c r="S26" s="2"/>
      <c r="T26" s="2"/>
      <c r="U26" s="2"/>
      <c r="V26" s="2"/>
      <c r="W26" s="2"/>
      <c r="X26" s="2"/>
      <c r="Y26" s="2"/>
      <c r="Z26" s="2"/>
    </row>
    <row r="27" spans="1:26" ht="60" customHeight="1">
      <c r="A27" s="2"/>
      <c r="B27" s="131" t="s">
        <v>75</v>
      </c>
      <c r="C27" s="115"/>
      <c r="D27" s="115"/>
      <c r="E27" s="115"/>
      <c r="F27" s="115"/>
      <c r="G27" s="115"/>
      <c r="H27" s="115"/>
      <c r="I27" s="115"/>
      <c r="J27" s="115"/>
      <c r="K27" s="115"/>
      <c r="L27" s="115"/>
      <c r="M27" s="115"/>
      <c r="N27" s="115"/>
      <c r="O27" s="115"/>
      <c r="P27" s="2"/>
      <c r="Q27" s="2"/>
      <c r="R27" s="2"/>
      <c r="S27" s="2"/>
      <c r="T27" s="2"/>
      <c r="U27" s="2"/>
      <c r="V27" s="2"/>
      <c r="W27" s="2"/>
      <c r="X27" s="2"/>
      <c r="Y27" s="2"/>
      <c r="Z27" s="2"/>
    </row>
    <row r="28" spans="1:26" ht="60" customHeight="1">
      <c r="A28" s="2"/>
      <c r="B28" s="47"/>
      <c r="C28" s="2"/>
      <c r="D28" s="2"/>
      <c r="E28" s="2"/>
      <c r="F28" s="2"/>
      <c r="G28" s="2"/>
      <c r="H28" s="2"/>
      <c r="I28" s="2"/>
      <c r="J28" s="2"/>
      <c r="K28" s="2"/>
      <c r="L28" s="2"/>
      <c r="M28" s="2"/>
      <c r="N28" s="2"/>
      <c r="O28" s="2"/>
      <c r="P28" s="2"/>
      <c r="Q28" s="2"/>
      <c r="R28" s="2"/>
      <c r="S28" s="2"/>
      <c r="T28" s="2"/>
      <c r="U28" s="2"/>
      <c r="V28" s="2"/>
      <c r="W28" s="2"/>
      <c r="X28" s="2"/>
      <c r="Y28" s="2"/>
      <c r="Z28" s="2"/>
    </row>
    <row r="29" spans="1:26" ht="60" customHeight="1">
      <c r="A29" s="2"/>
      <c r="B29" s="47"/>
      <c r="C29" s="2"/>
      <c r="D29" s="2"/>
      <c r="E29" s="2"/>
      <c r="F29" s="2"/>
      <c r="G29" s="2"/>
      <c r="H29" s="2"/>
      <c r="I29" s="2"/>
      <c r="J29" s="2"/>
      <c r="K29" s="2"/>
      <c r="L29" s="2"/>
      <c r="M29" s="2"/>
      <c r="N29" s="2"/>
      <c r="O29" s="2"/>
      <c r="P29" s="2"/>
      <c r="Q29" s="2"/>
      <c r="R29" s="2"/>
      <c r="S29" s="2"/>
      <c r="T29" s="2"/>
      <c r="U29" s="2"/>
      <c r="V29" s="2"/>
      <c r="W29" s="2"/>
      <c r="X29" s="2"/>
      <c r="Y29" s="2"/>
      <c r="Z29" s="2"/>
    </row>
    <row r="30" spans="1:26" ht="60" customHeight="1">
      <c r="A30" s="2"/>
      <c r="B30" s="47"/>
      <c r="C30" s="2"/>
      <c r="D30" s="2"/>
      <c r="E30" s="2"/>
      <c r="F30" s="2"/>
      <c r="G30" s="2"/>
      <c r="H30" s="2"/>
      <c r="I30" s="2"/>
      <c r="J30" s="2"/>
      <c r="K30" s="2"/>
      <c r="L30" s="2"/>
      <c r="M30" s="2"/>
      <c r="N30" s="2"/>
      <c r="O30" s="2"/>
      <c r="P30" s="2"/>
      <c r="Q30" s="2"/>
      <c r="R30" s="2"/>
      <c r="S30" s="2"/>
      <c r="T30" s="2"/>
      <c r="U30" s="2"/>
      <c r="V30" s="2"/>
      <c r="W30" s="2"/>
      <c r="X30" s="2"/>
      <c r="Y30" s="2"/>
      <c r="Z30" s="2"/>
    </row>
    <row r="31" spans="1:26" ht="60" customHeight="1">
      <c r="A31" s="2"/>
      <c r="B31" s="47"/>
      <c r="C31" s="2"/>
      <c r="D31" s="2"/>
      <c r="E31" s="2"/>
      <c r="F31" s="2"/>
      <c r="G31" s="2"/>
      <c r="H31" s="2"/>
      <c r="I31" s="2"/>
      <c r="J31" s="2"/>
      <c r="K31" s="2"/>
      <c r="L31" s="2"/>
      <c r="M31" s="2"/>
      <c r="N31" s="2"/>
      <c r="O31" s="2"/>
      <c r="P31" s="2"/>
      <c r="Q31" s="2"/>
      <c r="R31" s="2"/>
      <c r="S31" s="2"/>
      <c r="T31" s="2"/>
      <c r="U31" s="2"/>
      <c r="V31" s="2"/>
      <c r="W31" s="2"/>
      <c r="X31" s="2"/>
      <c r="Y31" s="2"/>
      <c r="Z31" s="2"/>
    </row>
    <row r="32" spans="1:26" ht="60" customHeight="1">
      <c r="A32" s="2"/>
      <c r="B32" s="47"/>
      <c r="C32" s="2"/>
      <c r="D32" s="2"/>
      <c r="E32" s="2"/>
      <c r="F32" s="2"/>
      <c r="G32" s="2"/>
      <c r="H32" s="2"/>
      <c r="I32" s="2"/>
      <c r="J32" s="2"/>
      <c r="K32" s="2"/>
      <c r="L32" s="2"/>
      <c r="M32" s="2"/>
      <c r="N32" s="2"/>
      <c r="O32" s="2"/>
      <c r="P32" s="2"/>
      <c r="Q32" s="2"/>
      <c r="R32" s="2"/>
      <c r="S32" s="2"/>
      <c r="T32" s="2"/>
      <c r="U32" s="2"/>
      <c r="V32" s="2"/>
      <c r="W32" s="2"/>
      <c r="X32" s="2"/>
      <c r="Y32" s="2"/>
      <c r="Z32" s="2"/>
    </row>
    <row r="33" spans="1:26" ht="4.5" customHeight="1">
      <c r="A33" s="2"/>
      <c r="B33" s="47"/>
      <c r="C33" s="2"/>
      <c r="D33" s="2"/>
      <c r="E33" s="2"/>
      <c r="F33" s="2"/>
      <c r="G33" s="2"/>
      <c r="H33" s="2"/>
      <c r="I33" s="2"/>
      <c r="J33" s="2"/>
      <c r="K33" s="2"/>
      <c r="L33" s="2"/>
      <c r="M33" s="2"/>
      <c r="N33" s="2"/>
      <c r="O33" s="2"/>
      <c r="P33" s="2"/>
      <c r="Q33" s="2"/>
      <c r="R33" s="2"/>
      <c r="S33" s="2"/>
      <c r="T33" s="2"/>
      <c r="U33" s="2"/>
      <c r="V33" s="2"/>
      <c r="W33" s="2"/>
      <c r="X33" s="2"/>
      <c r="Y33" s="2"/>
      <c r="Z33" s="2"/>
    </row>
    <row r="34" spans="1:26" ht="26.25" customHeight="1">
      <c r="A34" s="48" t="s">
        <v>153</v>
      </c>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c r="A35" s="124" t="s">
        <v>154</v>
      </c>
      <c r="B35" s="115"/>
      <c r="C35" s="115"/>
      <c r="D35" s="115"/>
      <c r="E35" s="115"/>
      <c r="F35" s="115"/>
      <c r="G35" s="115"/>
      <c r="H35" s="115"/>
      <c r="I35" s="115"/>
      <c r="J35" s="115"/>
      <c r="K35" s="115"/>
      <c r="L35" s="2"/>
      <c r="M35" s="2"/>
      <c r="N35" s="1"/>
      <c r="O35" s="2"/>
      <c r="P35" s="2"/>
      <c r="Q35" s="2"/>
      <c r="R35" s="2"/>
      <c r="S35" s="2"/>
      <c r="T35" s="2"/>
      <c r="U35" s="2"/>
      <c r="V35" s="2"/>
      <c r="W35" s="2"/>
      <c r="X35" s="2"/>
      <c r="Y35" s="2"/>
      <c r="Z35" s="2"/>
    </row>
    <row r="36" spans="1:26" ht="15.75" customHeight="1">
      <c r="A36" s="49" t="s">
        <v>76</v>
      </c>
      <c r="B36" s="2"/>
      <c r="C36" s="2"/>
      <c r="D36" s="2"/>
      <c r="E36" s="2"/>
      <c r="F36" s="2"/>
      <c r="G36" s="2"/>
      <c r="H36" s="2"/>
      <c r="I36" s="2"/>
      <c r="J36" s="2"/>
      <c r="K36" s="2"/>
      <c r="L36" s="2"/>
      <c r="M36" s="2"/>
      <c r="N36" s="2"/>
      <c r="O36" s="2"/>
      <c r="P36" s="2"/>
      <c r="Q36" s="2"/>
      <c r="R36" s="2"/>
      <c r="S36" s="2"/>
      <c r="T36" s="2"/>
      <c r="U36" s="2"/>
      <c r="V36" s="2"/>
      <c r="W36" s="2"/>
      <c r="X36" s="2"/>
      <c r="Y36" s="2"/>
      <c r="Z36" s="2"/>
    </row>
    <row r="37" spans="1:26" ht="48" customHeight="1">
      <c r="A37" s="50" t="s">
        <v>77</v>
      </c>
      <c r="B37" s="125" t="s">
        <v>78</v>
      </c>
      <c r="C37" s="107"/>
      <c r="D37" s="108"/>
      <c r="E37" s="51" t="s">
        <v>79</v>
      </c>
      <c r="F37" s="52" t="s">
        <v>80</v>
      </c>
      <c r="G37" s="53" t="s">
        <v>81</v>
      </c>
      <c r="H37" s="125" t="s">
        <v>82</v>
      </c>
      <c r="I37" s="107"/>
      <c r="J37" s="107"/>
      <c r="K37" s="107"/>
      <c r="L37" s="108"/>
      <c r="M37" s="2"/>
      <c r="N37" s="2"/>
      <c r="O37" s="2"/>
      <c r="P37" s="2"/>
      <c r="Q37" s="2"/>
      <c r="R37" s="2"/>
      <c r="S37" s="2"/>
      <c r="T37" s="2"/>
      <c r="U37" s="2"/>
      <c r="V37" s="2"/>
      <c r="W37" s="2"/>
      <c r="X37" s="2"/>
      <c r="Y37" s="2"/>
      <c r="Z37" s="2"/>
    </row>
    <row r="38" spans="1:26" ht="30" customHeight="1">
      <c r="A38" s="28" t="s">
        <v>83</v>
      </c>
      <c r="B38" s="106"/>
      <c r="C38" s="107"/>
      <c r="D38" s="108"/>
      <c r="E38" s="54"/>
      <c r="F38" s="54"/>
      <c r="G38" s="54"/>
      <c r="H38" s="106" t="s">
        <v>118</v>
      </c>
      <c r="I38" s="107"/>
      <c r="J38" s="107"/>
      <c r="K38" s="107"/>
      <c r="L38" s="108"/>
      <c r="M38" s="2"/>
      <c r="N38" s="2"/>
      <c r="O38" s="2"/>
      <c r="P38" s="2"/>
      <c r="Q38" s="2"/>
      <c r="R38" s="2"/>
      <c r="S38" s="2"/>
      <c r="T38" s="2"/>
      <c r="U38" s="2"/>
      <c r="V38" s="2"/>
      <c r="W38" s="2"/>
      <c r="X38" s="2"/>
      <c r="Y38" s="2"/>
      <c r="Z38" s="2"/>
    </row>
    <row r="39" spans="1:26" ht="30" customHeight="1">
      <c r="A39" s="55" t="s">
        <v>85</v>
      </c>
      <c r="B39" s="106"/>
      <c r="C39" s="107"/>
      <c r="D39" s="108"/>
      <c r="E39" s="54"/>
      <c r="F39" s="54"/>
      <c r="G39" s="54"/>
      <c r="H39" s="106" t="s">
        <v>119</v>
      </c>
      <c r="I39" s="107"/>
      <c r="J39" s="107"/>
      <c r="K39" s="107"/>
      <c r="L39" s="108"/>
      <c r="M39" s="2"/>
      <c r="N39" s="2"/>
      <c r="O39" s="2"/>
      <c r="P39" s="2"/>
      <c r="Q39" s="2"/>
      <c r="R39" s="2"/>
      <c r="S39" s="2"/>
      <c r="T39" s="2"/>
      <c r="U39" s="2"/>
      <c r="V39" s="2"/>
      <c r="W39" s="2"/>
      <c r="X39" s="2"/>
      <c r="Y39" s="2"/>
      <c r="Z39" s="2"/>
    </row>
    <row r="40" spans="1:26" ht="30" customHeight="1">
      <c r="A40" s="55" t="s">
        <v>87</v>
      </c>
      <c r="B40" s="106"/>
      <c r="C40" s="107"/>
      <c r="D40" s="108"/>
      <c r="E40" s="54"/>
      <c r="F40" s="54"/>
      <c r="G40" s="54"/>
      <c r="H40" s="106" t="s">
        <v>120</v>
      </c>
      <c r="I40" s="107"/>
      <c r="J40" s="107"/>
      <c r="K40" s="107"/>
      <c r="L40" s="108"/>
      <c r="M40" s="2"/>
      <c r="N40" s="2"/>
      <c r="O40" s="2"/>
      <c r="P40" s="2"/>
      <c r="Q40" s="2"/>
      <c r="R40" s="2"/>
      <c r="S40" s="2"/>
      <c r="T40" s="2"/>
      <c r="U40" s="2"/>
      <c r="V40" s="2"/>
      <c r="W40" s="2"/>
      <c r="X40" s="2"/>
      <c r="Y40" s="2"/>
      <c r="Z40" s="2"/>
    </row>
    <row r="41" spans="1:26" ht="30" customHeight="1">
      <c r="A41" s="55" t="s">
        <v>89</v>
      </c>
      <c r="B41" s="106"/>
      <c r="C41" s="107"/>
      <c r="D41" s="108"/>
      <c r="E41" s="54"/>
      <c r="F41" s="54"/>
      <c r="G41" s="54"/>
      <c r="H41" s="106" t="s">
        <v>121</v>
      </c>
      <c r="I41" s="107"/>
      <c r="J41" s="107"/>
      <c r="K41" s="107"/>
      <c r="L41" s="108"/>
      <c r="M41" s="2"/>
      <c r="N41" s="2"/>
      <c r="O41" s="2"/>
      <c r="P41" s="2"/>
      <c r="Q41" s="2"/>
      <c r="R41" s="2"/>
      <c r="S41" s="2"/>
      <c r="T41" s="2"/>
      <c r="U41" s="2"/>
      <c r="V41" s="2"/>
      <c r="W41" s="2"/>
      <c r="X41" s="2"/>
      <c r="Y41" s="2"/>
      <c r="Z41" s="2"/>
    </row>
    <row r="42" spans="1:26" ht="30" customHeight="1">
      <c r="A42" s="55" t="s">
        <v>20</v>
      </c>
      <c r="B42" s="106"/>
      <c r="C42" s="107"/>
      <c r="D42" s="108"/>
      <c r="E42" s="54"/>
      <c r="F42" s="54"/>
      <c r="G42" s="54"/>
      <c r="H42" s="106" t="s">
        <v>122</v>
      </c>
      <c r="I42" s="107"/>
      <c r="J42" s="107"/>
      <c r="K42" s="107"/>
      <c r="L42" s="108"/>
      <c r="M42" s="2"/>
      <c r="N42" s="2"/>
      <c r="O42" s="2"/>
      <c r="P42" s="2"/>
      <c r="Q42" s="2"/>
      <c r="R42" s="2"/>
      <c r="S42" s="2"/>
      <c r="T42" s="2"/>
      <c r="U42" s="2"/>
      <c r="V42" s="2"/>
      <c r="W42" s="2"/>
      <c r="X42" s="2"/>
      <c r="Y42" s="2"/>
      <c r="Z42" s="2"/>
    </row>
    <row r="43" spans="1:26" ht="30" customHeight="1">
      <c r="A43" s="55" t="s">
        <v>92</v>
      </c>
      <c r="B43" s="106"/>
      <c r="C43" s="107"/>
      <c r="D43" s="108"/>
      <c r="E43" s="56"/>
      <c r="F43" s="54"/>
      <c r="G43" s="54"/>
      <c r="H43" s="109"/>
      <c r="I43" s="107"/>
      <c r="J43" s="107"/>
      <c r="K43" s="107"/>
      <c r="L43" s="108"/>
      <c r="M43" s="2"/>
      <c r="N43" s="2"/>
      <c r="O43" s="2"/>
      <c r="P43" s="2"/>
      <c r="Q43" s="2"/>
      <c r="R43" s="2"/>
      <c r="S43" s="2"/>
      <c r="T43" s="2"/>
      <c r="U43" s="2"/>
      <c r="V43" s="2"/>
      <c r="W43" s="2"/>
      <c r="X43" s="2"/>
      <c r="Y43" s="2"/>
      <c r="Z43" s="2"/>
    </row>
    <row r="44" spans="1:26" ht="15.75" customHeight="1">
      <c r="A44" s="57" t="s">
        <v>123</v>
      </c>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c r="A45" s="57" t="s">
        <v>124</v>
      </c>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c r="A46" s="57" t="s">
        <v>95</v>
      </c>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c r="A47" s="58" t="s">
        <v>125</v>
      </c>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c r="A49" s="59"/>
      <c r="B49" s="2"/>
      <c r="C49" s="2"/>
      <c r="D49" s="2"/>
      <c r="E49" s="2"/>
      <c r="F49" s="2"/>
      <c r="G49" s="2"/>
      <c r="H49" s="2"/>
      <c r="I49" s="2"/>
      <c r="J49" s="2"/>
      <c r="K49" s="2"/>
      <c r="L49" s="2"/>
      <c r="M49" s="2"/>
      <c r="N49" s="2"/>
      <c r="O49" s="2"/>
      <c r="P49" s="2"/>
      <c r="Q49" s="2"/>
      <c r="R49" s="2"/>
      <c r="S49" s="2"/>
      <c r="T49" s="2"/>
      <c r="U49" s="2"/>
      <c r="V49" s="2"/>
      <c r="W49" s="2"/>
      <c r="X49" s="2"/>
      <c r="Y49" s="2"/>
      <c r="Z49" s="2"/>
    </row>
    <row r="50" spans="1:26" ht="19.2" customHeight="1">
      <c r="A50" s="48" t="str">
        <f>A34:I34</f>
        <v xml:space="preserve">       台南市安順國小113.2月份學校供應量反映表</v>
      </c>
      <c r="B50" s="60"/>
      <c r="C50" s="60"/>
      <c r="D50" s="60"/>
      <c r="E50" s="60"/>
      <c r="F50" s="60"/>
      <c r="G50" s="60"/>
      <c r="H50" s="60"/>
      <c r="I50" s="61"/>
      <c r="J50" s="61"/>
      <c r="K50" s="2"/>
      <c r="L50" s="2"/>
      <c r="M50" s="2"/>
      <c r="N50" s="2"/>
      <c r="O50" s="2"/>
      <c r="P50" s="2"/>
      <c r="Q50" s="2"/>
      <c r="R50" s="2"/>
      <c r="S50" s="2"/>
      <c r="T50" s="2"/>
      <c r="U50" s="2"/>
      <c r="V50" s="2"/>
      <c r="W50" s="2"/>
      <c r="X50" s="2"/>
      <c r="Y50" s="2"/>
      <c r="Z50" s="2"/>
    </row>
    <row r="51" spans="1:26" ht="15.75" customHeight="1">
      <c r="A51" s="69" t="str">
        <f>A35</f>
        <v xml:space="preserve">                                           班級：                            調查日期：  113年 2月16日</v>
      </c>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c r="A52" s="49" t="s">
        <v>76</v>
      </c>
      <c r="B52" s="2"/>
      <c r="C52" s="2"/>
      <c r="D52" s="2"/>
      <c r="E52" s="2"/>
      <c r="F52" s="2"/>
      <c r="G52" s="2"/>
      <c r="H52" s="2"/>
      <c r="I52" s="2"/>
      <c r="J52" s="2"/>
      <c r="K52" s="2"/>
      <c r="L52" s="2"/>
      <c r="M52" s="2"/>
      <c r="N52" s="2"/>
      <c r="O52" s="2"/>
      <c r="P52" s="2"/>
      <c r="Q52" s="2"/>
      <c r="R52" s="2"/>
      <c r="S52" s="2"/>
      <c r="T52" s="2"/>
      <c r="U52" s="2"/>
      <c r="V52" s="2"/>
      <c r="W52" s="2"/>
      <c r="X52" s="2"/>
      <c r="Y52" s="2"/>
      <c r="Z52" s="2"/>
    </row>
    <row r="53" spans="1:26" ht="36" customHeight="1">
      <c r="A53" s="50" t="s">
        <v>77</v>
      </c>
      <c r="B53" s="125" t="s">
        <v>78</v>
      </c>
      <c r="C53" s="107"/>
      <c r="D53" s="108"/>
      <c r="E53" s="51" t="s">
        <v>79</v>
      </c>
      <c r="F53" s="62" t="s">
        <v>80</v>
      </c>
      <c r="G53" s="53" t="s">
        <v>81</v>
      </c>
      <c r="H53" s="125" t="s">
        <v>82</v>
      </c>
      <c r="I53" s="107"/>
      <c r="J53" s="107"/>
      <c r="K53" s="107"/>
      <c r="L53" s="108"/>
      <c r="M53" s="2"/>
      <c r="N53" s="2"/>
      <c r="O53" s="2"/>
      <c r="P53" s="2"/>
      <c r="Q53" s="2"/>
      <c r="R53" s="2"/>
      <c r="S53" s="2"/>
      <c r="T53" s="2"/>
      <c r="U53" s="2"/>
      <c r="V53" s="2"/>
      <c r="W53" s="2"/>
      <c r="X53" s="2"/>
      <c r="Y53" s="2"/>
      <c r="Z53" s="2"/>
    </row>
    <row r="54" spans="1:26" ht="30" customHeight="1">
      <c r="A54" s="28" t="s">
        <v>83</v>
      </c>
      <c r="B54" s="106"/>
      <c r="C54" s="107"/>
      <c r="D54" s="108"/>
      <c r="E54" s="54"/>
      <c r="F54" s="54"/>
      <c r="G54" s="54"/>
      <c r="H54" s="106" t="s">
        <v>126</v>
      </c>
      <c r="I54" s="107"/>
      <c r="J54" s="107"/>
      <c r="K54" s="107"/>
      <c r="L54" s="108"/>
      <c r="M54" s="2"/>
      <c r="N54" s="2"/>
      <c r="O54" s="2"/>
      <c r="P54" s="2"/>
      <c r="Q54" s="2"/>
      <c r="R54" s="2"/>
      <c r="S54" s="2"/>
      <c r="T54" s="2"/>
      <c r="U54" s="2"/>
      <c r="V54" s="2"/>
      <c r="W54" s="2"/>
      <c r="X54" s="2"/>
      <c r="Y54" s="2"/>
      <c r="Z54" s="2"/>
    </row>
    <row r="55" spans="1:26" ht="30" customHeight="1">
      <c r="A55" s="55" t="s">
        <v>85</v>
      </c>
      <c r="B55" s="106"/>
      <c r="C55" s="107"/>
      <c r="D55" s="108"/>
      <c r="E55" s="54"/>
      <c r="F55" s="54"/>
      <c r="G55" s="54"/>
      <c r="H55" s="106" t="s">
        <v>127</v>
      </c>
      <c r="I55" s="107"/>
      <c r="J55" s="107"/>
      <c r="K55" s="107"/>
      <c r="L55" s="108"/>
      <c r="M55" s="2"/>
      <c r="N55" s="2"/>
      <c r="O55" s="2"/>
      <c r="P55" s="2"/>
      <c r="Q55" s="2"/>
      <c r="R55" s="2"/>
      <c r="S55" s="2"/>
      <c r="T55" s="2"/>
      <c r="U55" s="2"/>
      <c r="V55" s="2"/>
      <c r="W55" s="2"/>
      <c r="X55" s="2"/>
      <c r="Y55" s="2"/>
      <c r="Z55" s="2"/>
    </row>
    <row r="56" spans="1:26" ht="30" customHeight="1">
      <c r="A56" s="55" t="s">
        <v>87</v>
      </c>
      <c r="B56" s="106"/>
      <c r="C56" s="107"/>
      <c r="D56" s="108"/>
      <c r="E56" s="54"/>
      <c r="F56" s="54"/>
      <c r="G56" s="54"/>
      <c r="H56" s="106" t="s">
        <v>128</v>
      </c>
      <c r="I56" s="107"/>
      <c r="J56" s="107"/>
      <c r="K56" s="107"/>
      <c r="L56" s="108"/>
      <c r="M56" s="2"/>
      <c r="N56" s="2"/>
      <c r="O56" s="2"/>
      <c r="P56" s="2"/>
      <c r="Q56" s="2"/>
      <c r="R56" s="2"/>
      <c r="S56" s="2"/>
      <c r="T56" s="2"/>
      <c r="U56" s="2"/>
      <c r="V56" s="2"/>
      <c r="W56" s="2"/>
      <c r="X56" s="2"/>
      <c r="Y56" s="2"/>
      <c r="Z56" s="2"/>
    </row>
    <row r="57" spans="1:26" ht="30" customHeight="1">
      <c r="A57" s="55" t="s">
        <v>89</v>
      </c>
      <c r="B57" s="106"/>
      <c r="C57" s="107"/>
      <c r="D57" s="108"/>
      <c r="E57" s="54"/>
      <c r="F57" s="54"/>
      <c r="G57" s="54"/>
      <c r="H57" s="106" t="s">
        <v>129</v>
      </c>
      <c r="I57" s="107"/>
      <c r="J57" s="107"/>
      <c r="K57" s="107"/>
      <c r="L57" s="108"/>
      <c r="M57" s="2"/>
      <c r="N57" s="2"/>
      <c r="O57" s="2"/>
      <c r="P57" s="2"/>
      <c r="Q57" s="2"/>
      <c r="R57" s="2"/>
      <c r="S57" s="2"/>
      <c r="T57" s="2"/>
      <c r="U57" s="2"/>
      <c r="V57" s="2"/>
      <c r="W57" s="2"/>
      <c r="X57" s="2"/>
      <c r="Y57" s="2"/>
      <c r="Z57" s="2"/>
    </row>
    <row r="58" spans="1:26" ht="27.75" customHeight="1">
      <c r="A58" s="55" t="s">
        <v>20</v>
      </c>
      <c r="B58" s="106"/>
      <c r="C58" s="107"/>
      <c r="D58" s="108"/>
      <c r="E58" s="54"/>
      <c r="F58" s="54"/>
      <c r="G58" s="54"/>
      <c r="H58" s="106" t="s">
        <v>130</v>
      </c>
      <c r="I58" s="107"/>
      <c r="J58" s="107"/>
      <c r="K58" s="107"/>
      <c r="L58" s="108"/>
      <c r="M58" s="2"/>
      <c r="N58" s="2"/>
      <c r="O58" s="2"/>
      <c r="P58" s="2"/>
      <c r="Q58" s="2"/>
      <c r="R58" s="2"/>
      <c r="S58" s="2"/>
      <c r="T58" s="2"/>
      <c r="U58" s="2"/>
      <c r="V58" s="2"/>
      <c r="W58" s="2"/>
      <c r="X58" s="2"/>
      <c r="Y58" s="2"/>
      <c r="Z58" s="2"/>
    </row>
    <row r="59" spans="1:26" ht="28.5" customHeight="1">
      <c r="A59" s="55" t="s">
        <v>92</v>
      </c>
      <c r="B59" s="106"/>
      <c r="C59" s="107"/>
      <c r="D59" s="108"/>
      <c r="E59" s="56"/>
      <c r="F59" s="54"/>
      <c r="G59" s="54"/>
      <c r="H59" s="109"/>
      <c r="I59" s="107"/>
      <c r="J59" s="107"/>
      <c r="K59" s="107"/>
      <c r="L59" s="108"/>
      <c r="M59" s="2"/>
      <c r="N59" s="2"/>
      <c r="O59" s="2"/>
      <c r="P59" s="2"/>
      <c r="Q59" s="2"/>
      <c r="R59" s="2"/>
      <c r="S59" s="2"/>
      <c r="T59" s="2"/>
      <c r="U59" s="2"/>
      <c r="V59" s="2"/>
      <c r="W59" s="2"/>
      <c r="X59" s="2"/>
      <c r="Y59" s="2"/>
      <c r="Z59" s="2"/>
    </row>
    <row r="60" spans="1:26" ht="23.25" customHeight="1">
      <c r="A60" s="57" t="s">
        <v>131</v>
      </c>
      <c r="B60" s="2"/>
      <c r="C60" s="2"/>
      <c r="D60" s="2"/>
      <c r="E60" s="2"/>
      <c r="F60" s="2"/>
      <c r="G60" s="2"/>
      <c r="H60" s="2"/>
      <c r="I60" s="2"/>
      <c r="J60" s="2"/>
      <c r="K60" s="2"/>
      <c r="L60" s="2"/>
      <c r="M60" s="2"/>
      <c r="N60" s="2"/>
      <c r="O60" s="2"/>
      <c r="P60" s="2"/>
      <c r="Q60" s="2"/>
      <c r="R60" s="2"/>
      <c r="S60" s="2"/>
      <c r="T60" s="2"/>
      <c r="U60" s="2"/>
      <c r="V60" s="2"/>
      <c r="W60" s="2"/>
      <c r="X60" s="2"/>
      <c r="Y60" s="2"/>
      <c r="Z60" s="2"/>
    </row>
    <row r="61" spans="1:26" ht="24.75" customHeight="1">
      <c r="A61" s="57" t="s">
        <v>132</v>
      </c>
      <c r="B61" s="2"/>
      <c r="C61" s="2"/>
      <c r="D61" s="2"/>
      <c r="E61" s="2"/>
      <c r="F61" s="2"/>
      <c r="G61" s="2"/>
      <c r="H61" s="2"/>
      <c r="I61" s="2"/>
      <c r="J61" s="2"/>
      <c r="K61" s="2"/>
      <c r="L61" s="2"/>
      <c r="M61" s="2"/>
      <c r="N61" s="2"/>
      <c r="O61" s="2"/>
      <c r="P61" s="2"/>
      <c r="Q61" s="2"/>
      <c r="R61" s="2"/>
      <c r="S61" s="2"/>
      <c r="T61" s="2"/>
      <c r="U61" s="2"/>
      <c r="V61" s="2"/>
      <c r="W61" s="2"/>
      <c r="X61" s="2"/>
      <c r="Y61" s="2"/>
      <c r="Z61" s="2"/>
    </row>
    <row r="62" spans="1:26" ht="27.75" customHeight="1">
      <c r="A62" s="57" t="s">
        <v>95</v>
      </c>
      <c r="B62" s="2"/>
      <c r="C62" s="2"/>
      <c r="D62" s="2"/>
      <c r="E62" s="2"/>
      <c r="F62" s="2"/>
      <c r="G62" s="2"/>
      <c r="H62" s="2"/>
      <c r="I62" s="2"/>
      <c r="J62" s="2"/>
      <c r="K62" s="2"/>
      <c r="L62" s="2"/>
      <c r="M62" s="2"/>
      <c r="N62" s="2"/>
      <c r="O62" s="2"/>
      <c r="P62" s="2"/>
      <c r="Q62" s="2"/>
      <c r="R62" s="2"/>
      <c r="S62" s="2"/>
      <c r="T62" s="2"/>
      <c r="U62" s="2"/>
      <c r="V62" s="2"/>
      <c r="W62" s="2"/>
      <c r="X62" s="2"/>
      <c r="Y62" s="2"/>
      <c r="Z62" s="2"/>
    </row>
    <row r="63" spans="1:26" ht="27" customHeight="1">
      <c r="A63" s="58" t="s">
        <v>133</v>
      </c>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sheetData>
  <mergeCells count="64">
    <mergeCell ref="D19:F19"/>
    <mergeCell ref="A21:H21"/>
    <mergeCell ref="B25:O25"/>
    <mergeCell ref="B26:O26"/>
    <mergeCell ref="B27:O27"/>
    <mergeCell ref="A35:K35"/>
    <mergeCell ref="B37:D37"/>
    <mergeCell ref="H37:L37"/>
    <mergeCell ref="B38:D38"/>
    <mergeCell ref="H38:L38"/>
    <mergeCell ref="H39:L39"/>
    <mergeCell ref="B56:D56"/>
    <mergeCell ref="B57:D57"/>
    <mergeCell ref="B53:D53"/>
    <mergeCell ref="H53:L53"/>
    <mergeCell ref="B54:D54"/>
    <mergeCell ref="H54:L54"/>
    <mergeCell ref="B55:D55"/>
    <mergeCell ref="H55:L55"/>
    <mergeCell ref="H56:L56"/>
    <mergeCell ref="B58:D58"/>
    <mergeCell ref="B59:D59"/>
    <mergeCell ref="H57:L57"/>
    <mergeCell ref="H58:L58"/>
    <mergeCell ref="H59:L59"/>
    <mergeCell ref="A1:C6"/>
    <mergeCell ref="D1:G3"/>
    <mergeCell ref="H1:P1"/>
    <mergeCell ref="H2:P2"/>
    <mergeCell ref="H3:P3"/>
    <mergeCell ref="D4:G5"/>
    <mergeCell ref="H6:P6"/>
    <mergeCell ref="F8:F9"/>
    <mergeCell ref="P8:P9"/>
    <mergeCell ref="N8:N9"/>
    <mergeCell ref="O8:O9"/>
    <mergeCell ref="A7:O7"/>
    <mergeCell ref="J8:J9"/>
    <mergeCell ref="K8:K9"/>
    <mergeCell ref="L8:L9"/>
    <mergeCell ref="M8:M9"/>
    <mergeCell ref="G8:G9"/>
    <mergeCell ref="H8:H9"/>
    <mergeCell ref="A8:A9"/>
    <mergeCell ref="B8:B9"/>
    <mergeCell ref="C8:C9"/>
    <mergeCell ref="D8:D9"/>
    <mergeCell ref="E8:E9"/>
    <mergeCell ref="W7:W9"/>
    <mergeCell ref="H42:L42"/>
    <mergeCell ref="H43:L43"/>
    <mergeCell ref="B39:D39"/>
    <mergeCell ref="B40:D40"/>
    <mergeCell ref="H40:L40"/>
    <mergeCell ref="B41:D41"/>
    <mergeCell ref="H41:L41"/>
    <mergeCell ref="B42:D42"/>
    <mergeCell ref="B43:D43"/>
    <mergeCell ref="R7:R9"/>
    <mergeCell ref="S7:S9"/>
    <mergeCell ref="T7:T9"/>
    <mergeCell ref="U7:U9"/>
    <mergeCell ref="V7:V9"/>
    <mergeCell ref="Q7:Q9"/>
  </mergeCells>
  <phoneticPr fontId="31" type="noConversion"/>
  <hyperlinks>
    <hyperlink ref="D4" r:id="rId1"/>
  </hyperlinks>
  <pageMargins left="0.31496062992125984" right="0.11811023622047245" top="0.23622047244094491" bottom="0.15748031496062992" header="0" footer="0"/>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113.2 (QRCode) </vt:lpstr>
      <vt:lpstr>113.2 (QRCode)素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user</cp:lastModifiedBy>
  <cp:lastPrinted>2024-01-04T23:50:36Z</cp:lastPrinted>
  <dcterms:created xsi:type="dcterms:W3CDTF">2011-03-30T01:26:20Z</dcterms:created>
  <dcterms:modified xsi:type="dcterms:W3CDTF">2024-02-06T06:27:59Z</dcterms:modified>
</cp:coreProperties>
</file>