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11.8-9" sheetId="1" r:id="rId4"/>
    <sheet state="visible" name="111.8-9 (素)" sheetId="2" r:id="rId5"/>
    <sheet state="visible" name="工作表1" sheetId="3" r:id="rId6"/>
  </sheets>
  <definedNames/>
  <calcPr/>
  <extLst>
    <ext uri="GoogleSheetsCustomDataVersion1">
      <go:sheetsCustomData xmlns:go="http://customooxmlschemas.google.com/" r:id="rId7" roundtripDataSignature="AMtx7mi6oOwGodmZqWJizcu9/Xm/jIkYxA=="/>
    </ext>
  </extLst>
</workbook>
</file>

<file path=xl/comments1.xml><?xml version="1.0" encoding="utf-8"?>
<comments xmlns:r="http://schemas.openxmlformats.org/officeDocument/2006/relationships" xmlns="http://schemas.openxmlformats.org/spreadsheetml/2006/main">
  <authors>
    <author/>
  </authors>
  <commentList>
    <comment authorId="0" ref="C43">
      <text>
        <t xml:space="preserve">======
ID#AAAAUu0SyFk
Your User Name    (2022-02-15 11:24:59)
650+750+850/3=750</t>
      </text>
    </comment>
    <comment authorId="0" ref="E43">
      <text>
        <t xml:space="preserve">======
ID#AAAAUu0SyFY
Your User Name    (2022-02-15 11:24:59)
3.5+4.5+6/3=4.7</t>
      </text>
    </comment>
    <comment authorId="0" ref="F43">
      <text>
        <t xml:space="preserve">======
ID#AAAAUu0SyFc
Your User Name    (2022-02-15 11:24:59)
2+2+2/3=2</t>
      </text>
    </comment>
    <comment authorId="0" ref="H43">
      <text>
        <t xml:space="preserve">======
ID#AAAAUu0SyFU
Your User Name    (2022-02-15 11:24:59)
2.5+3+3/3=2.8</t>
      </text>
    </comment>
    <comment authorId="0" ref="K43">
      <text>
        <t xml:space="preserve">======
ID#AAAAUu0SyFg
Your User Name    (2022-02-15 11:24:59)
1+1.5+2/3=1.5</t>
      </text>
    </comment>
  </commentList>
  <extLst>
    <ext uri="GoogleSheetsCustomDataVersion1">
      <go:sheetsCustomData xmlns:go="http://customooxmlschemas.google.com/" r:id="rId1" roundtripDataSignature="AMtx7mgAI7JVz2JaMGwAZ89HlQ08ET3u5w=="/>
    </ext>
  </extLst>
</comments>
</file>

<file path=xl/sharedStrings.xml><?xml version="1.0" encoding="utf-8"?>
<sst xmlns="http://schemas.openxmlformats.org/spreadsheetml/2006/main" count="502" uniqueCount="230">
  <si>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</si>
  <si>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</si>
  <si>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</si>
  <si>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</si>
  <si>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</si>
  <si>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出版日期：中華民國111年8月30日</t>
  </si>
  <si>
    <t>供應人數：2400人</t>
  </si>
  <si>
    <t>食譜設計：戴秀梅 (營養師)</t>
  </si>
  <si>
    <t xml:space="preserve">              111年8-9月 安順國中、小午餐食譜</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</si>
  <si>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</si>
  <si>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</si>
  <si>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</si>
  <si>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</si>
  <si>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</si>
  <si>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</si>
  <si>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</si>
  <si>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</si>
  <si>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</si>
  <si>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</si>
  <si>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</si>
  <si>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</si>
  <si>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</si>
  <si>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</si>
  <si>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</si>
  <si>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</si>
  <si>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</si>
  <si>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二</t>
  </si>
  <si>
    <t>白飯</t>
  </si>
  <si>
    <t>雞肉絲</t>
  </si>
  <si>
    <t>滷肉燥</t>
  </si>
  <si>
    <t>炒高麗菜</t>
  </si>
  <si>
    <t>仙草蜜</t>
  </si>
  <si>
    <t>三</t>
  </si>
  <si>
    <t>滑蛋雞蓉玉米粥</t>
  </si>
  <si>
    <t>香烤雞腿</t>
  </si>
  <si>
    <t>拌小黃瓜</t>
  </si>
  <si>
    <t>奶皇包</t>
  </si>
  <si>
    <t>四</t>
  </si>
  <si>
    <t>胚芽飯</t>
  </si>
  <si>
    <t>洋蔥燒雞</t>
  </si>
  <si>
    <t>有機時蔬</t>
  </si>
  <si>
    <t>蔥香豆干</t>
  </si>
  <si>
    <t>綠豆地瓜湯</t>
  </si>
  <si>
    <t>五</t>
  </si>
  <si>
    <t>蘿蔔燒鴨</t>
  </si>
  <si>
    <t>培根洋蔥</t>
  </si>
  <si>
    <t>韭香銀芽</t>
  </si>
  <si>
    <t>黃瓜魚丸湯</t>
  </si>
  <si>
    <t>一</t>
  </si>
  <si>
    <t>鴿蛋滷肉</t>
  </si>
  <si>
    <t>燒賣</t>
  </si>
  <si>
    <t>玉米濃湯</t>
  </si>
  <si>
    <t>五穀飯</t>
  </si>
  <si>
    <t>檸檬魚</t>
  </si>
  <si>
    <t>蒜香萵苣</t>
  </si>
  <si>
    <t>木鬚燴蛋</t>
  </si>
  <si>
    <t>蒲瓜排骨湯</t>
  </si>
  <si>
    <t>肉絲炒麵</t>
  </si>
  <si>
    <t>馬拉糕</t>
  </si>
  <si>
    <t>燙青菜</t>
  </si>
  <si>
    <t>四神湯</t>
  </si>
  <si>
    <t>宮保雞丁</t>
  </si>
  <si>
    <t>咖哩洋芋</t>
  </si>
  <si>
    <t>紅豆湯</t>
  </si>
  <si>
    <t>國產豆漿</t>
  </si>
  <si>
    <t>中秋節彈性放假</t>
  </si>
  <si>
    <t xml:space="preserve">一 </t>
  </si>
  <si>
    <t>豆輪燒肉</t>
  </si>
  <si>
    <t>酸菜麵腸</t>
  </si>
  <si>
    <t>味磳湯</t>
  </si>
  <si>
    <t>鹽酥署魚</t>
  </si>
  <si>
    <t>薑絲白菜</t>
  </si>
  <si>
    <t>蜜汁豆乾</t>
  </si>
  <si>
    <t>白菜蛋酥湯</t>
  </si>
  <si>
    <t>夏威夷炒飯</t>
  </si>
  <si>
    <t>薑絲油菜</t>
  </si>
  <si>
    <t>獅子頭</t>
  </si>
  <si>
    <t>紫菜魚丸湯</t>
  </si>
  <si>
    <t>三杯雞</t>
  </si>
  <si>
    <t>茄燒豆腐</t>
  </si>
  <si>
    <t>韓式泡菜肉片</t>
  </si>
  <si>
    <t>紅蘿蔔炒蛋</t>
  </si>
  <si>
    <t>花枝燒</t>
  </si>
  <si>
    <t>蕃茄玉米湯</t>
  </si>
  <si>
    <t>筍乾扣肉</t>
  </si>
  <si>
    <t>玉米四丁</t>
  </si>
  <si>
    <t>羅宋湯</t>
  </si>
  <si>
    <t>沙茶鯛魚</t>
  </si>
  <si>
    <t>黑輪刺瓜</t>
  </si>
  <si>
    <t>紅燒豆腐</t>
  </si>
  <si>
    <t>冬菜肉絲冬粉</t>
  </si>
  <si>
    <t>匈牙利燉肉</t>
  </si>
  <si>
    <t>奶油青花椰</t>
  </si>
  <si>
    <t>毛豆莢</t>
  </si>
  <si>
    <t>蕃茄紅燒肉</t>
  </si>
  <si>
    <t>香拌黑豆干</t>
  </si>
  <si>
    <t>香濃奶茶</t>
  </si>
  <si>
    <t>醬燒雞</t>
  </si>
  <si>
    <t>秀菇白菜</t>
  </si>
  <si>
    <t>塔香海茸</t>
  </si>
  <si>
    <t>扁食湯</t>
  </si>
  <si>
    <t>泰式打拋肉醬</t>
  </si>
  <si>
    <t>蔥香炒蛋</t>
  </si>
  <si>
    <t>鮮筍排骨湯</t>
  </si>
  <si>
    <t>椒鹽旗魚</t>
  </si>
  <si>
    <t>拌大陸妹</t>
  </si>
  <si>
    <t>豆薯肉絲湯</t>
  </si>
  <si>
    <t>皮蛋肉鬆粥</t>
  </si>
  <si>
    <t>檸檬翅小腿</t>
  </si>
  <si>
    <t>蒜香雙花菜</t>
  </si>
  <si>
    <t>芝麻包</t>
  </si>
  <si>
    <t>蘿蔔燒肉</t>
  </si>
  <si>
    <t>奶油玉米塊</t>
  </si>
  <si>
    <t>檸檬愛玉</t>
  </si>
  <si>
    <t>紅棗雞</t>
  </si>
  <si>
    <t>絲瓜麵線</t>
  </si>
  <si>
    <t>芹菜干絲</t>
  </si>
  <si>
    <t>蘿蔔魚丸湯</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</si>
  <si>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</si>
  <si>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</si>
  <si>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</si>
  <si>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</si>
  <si>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</si>
  <si>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</si>
  <si>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</si>
  <si>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</si>
  <si>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國小4-6年級      熱量:750大卡        五穀根莖類:4.5份     魚肉豆蛋類:2份      油脂類:3份           蔬菜類1.5份</t>
  </si>
  <si>
    <t>國中1-3年級      熱量:850大卡        五穀根莖類:6   份     魚肉豆蛋類:2份      油脂類:3份           蔬菜類2份</t>
  </si>
  <si>
    <t xml:space="preserve">       台南市安順國小學校供應量反映表</t>
  </si>
  <si>
    <r>
      <rPr>
        <rFont val="Calibri"/>
        <color theme="1"/>
        <sz val="13.0"/>
      </rPr>
      <t xml:space="preserve">                                           </t>
    </r>
    <r>
      <rPr>
        <rFont val="新細明體"/>
        <color theme="1"/>
        <sz val="13.0"/>
      </rPr>
      <t>班級：</t>
    </r>
    <r>
      <rPr>
        <rFont val="新細明體"/>
        <color theme="1"/>
        <sz val="13.0"/>
        <u/>
      </rPr>
      <t xml:space="preserve">          </t>
    </r>
    <r>
      <rPr>
        <rFont val="新細明體"/>
        <color theme="1"/>
        <sz val="13.0"/>
      </rPr>
      <t xml:space="preserve">             調查日期： </t>
    </r>
  </si>
  <si>
    <r>
      <rPr>
        <rFont val="MingLiu"/>
        <color theme="1"/>
        <sz val="10.0"/>
      </rPr>
      <t>年</t>
    </r>
    <r>
      <rPr>
        <rFont val="Calibri"/>
        <color theme="1"/>
        <sz val="10.0"/>
      </rPr>
      <t xml:space="preserve"> </t>
    </r>
  </si>
  <si>
    <t>月</t>
  </si>
  <si>
    <t>日</t>
  </si>
  <si>
    <t xml:space="preserve">   ※一、量的意見反應：（請參考每月午餐食譜，在□中勾選班級午餐供應的情形）</t>
  </si>
  <si>
    <t>午餐項目</t>
  </si>
  <si>
    <t>目前供應量太多</t>
  </si>
  <si>
    <t>剛好</t>
  </si>
  <si>
    <t>目前供應量太少</t>
  </si>
  <si>
    <t>希望加或減少份量</t>
  </si>
  <si>
    <t>主食</t>
  </si>
  <si>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</si>
  <si>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t>副食一</t>
  </si>
  <si>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</si>
  <si>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t>副食二</t>
  </si>
  <si>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</si>
  <si>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t>副食三</t>
  </si>
  <si>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</si>
  <si>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</si>
  <si>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t>其他反應</t>
  </si>
  <si>
    <r>
      <rPr>
        <rFont val="PMingLiu"/>
        <color theme="1"/>
        <sz val="13.0"/>
      </rPr>
      <t xml:space="preserve"> </t>
    </r>
    <r>
      <rPr>
        <rFont val="新細明體"/>
        <b/>
        <color theme="1"/>
        <sz val="13.0"/>
      </rPr>
      <t>※二、班級用餐人數：</t>
    </r>
  </si>
  <si>
    <r>
      <rPr>
        <rFont val="PMingLiu"/>
        <color theme="1"/>
        <sz val="13.0"/>
      </rPr>
      <t>導師   人+學生人數葷</t>
    </r>
    <r>
      <rPr>
        <rFont val="新細明體"/>
        <color theme="1"/>
        <sz val="13.0"/>
        <u/>
      </rPr>
      <t xml:space="preserve">      </t>
    </r>
    <r>
      <rPr>
        <rFont val="新細明體"/>
        <color theme="1"/>
        <sz val="13.0"/>
      </rPr>
      <t>人+素      人＝目前在班上用餐人數</t>
    </r>
    <r>
      <rPr>
        <rFont val="新細明體"/>
        <color theme="1"/>
        <sz val="13.0"/>
        <u/>
      </rPr>
      <t xml:space="preserve">    </t>
    </r>
    <r>
      <rPr>
        <rFont val="新細明體"/>
        <color theme="1"/>
        <sz val="13.0"/>
      </rPr>
      <t>人</t>
    </r>
  </si>
  <si>
    <t xml:space="preserve">    導師簽章：</t>
  </si>
  <si>
    <r>
      <rPr>
        <rFont val="PMingLiu"/>
        <b/>
        <color theme="1"/>
        <sz val="13.0"/>
      </rPr>
      <t>※</t>
    </r>
    <r>
      <rPr>
        <rFont val="新細明體"/>
        <b val="0"/>
        <color theme="1"/>
        <sz val="13.0"/>
      </rPr>
      <t>本表請調查完後交回午餐廚房喔，以利隨時調整各班級份數、供應量。</t>
    </r>
  </si>
  <si>
    <r>
      <rPr>
        <rFont val="Calibri"/>
        <color theme="1"/>
        <sz val="13.0"/>
      </rPr>
      <t xml:space="preserve">                                           </t>
    </r>
    <r>
      <rPr>
        <rFont val="新細明體"/>
        <color theme="1"/>
        <sz val="13.0"/>
      </rPr>
      <t>班級：</t>
    </r>
    <r>
      <rPr>
        <rFont val="新細明體"/>
        <color theme="1"/>
        <sz val="13.0"/>
        <u/>
      </rPr>
      <t xml:space="preserve">          </t>
    </r>
    <r>
      <rPr>
        <rFont val="新細明體"/>
        <color theme="1"/>
        <sz val="13.0"/>
      </rPr>
      <t xml:space="preserve">              </t>
    </r>
  </si>
  <si>
    <t>調查日期：</t>
  </si>
  <si>
    <t>年</t>
  </si>
  <si>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</si>
  <si>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</si>
  <si>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</si>
  <si>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</si>
  <si>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</si>
  <si>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 xml:space="preserve"> </t>
    </r>
    <r>
      <rPr>
        <rFont val="新細明體"/>
        <b/>
        <color theme="1"/>
        <sz val="13.0"/>
      </rPr>
      <t>※二、班級用餐人數：</t>
    </r>
  </si>
  <si>
    <r>
      <rPr>
        <rFont val="PMingLiu"/>
        <color theme="1"/>
        <sz val="13.0"/>
      </rPr>
      <t>導師   人+學生人數葷</t>
    </r>
    <r>
      <rPr>
        <rFont val="新細明體"/>
        <color theme="1"/>
        <sz val="13.0"/>
        <u/>
      </rPr>
      <t xml:space="preserve">      </t>
    </r>
    <r>
      <rPr>
        <rFont val="新細明體"/>
        <color theme="1"/>
        <sz val="13.0"/>
      </rPr>
      <t>人+素      人＝目前在班上用餐人數</t>
    </r>
    <r>
      <rPr>
        <rFont val="新細明體"/>
        <color theme="1"/>
        <sz val="13.0"/>
        <u/>
      </rPr>
      <t xml:space="preserve">    </t>
    </r>
    <r>
      <rPr>
        <rFont val="新細明體"/>
        <color theme="1"/>
        <sz val="13.0"/>
      </rPr>
      <t>人</t>
    </r>
  </si>
  <si>
    <r>
      <rPr>
        <rFont val="PMingLiu"/>
        <b/>
        <color theme="1"/>
        <sz val="13.0"/>
      </rPr>
      <t>※</t>
    </r>
    <r>
      <rPr>
        <rFont val="新細明體"/>
        <b val="0"/>
        <color theme="1"/>
        <sz val="13.0"/>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</si>
  <si>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</si>
  <si>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</si>
  <si>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</si>
  <si>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出版日期：中華民國111年8月30日</t>
  </si>
  <si>
    <t xml:space="preserve">                                                          供應人數：40人</t>
  </si>
  <si>
    <t xml:space="preserve">                                                                           食譜設計：戴秀梅 (營養師)</t>
  </si>
  <si>
    <t xml:space="preserve">              111年8-9月 安順國中、小午餐食譜(素)</t>
  </si>
  <si>
    <t>杏鮑菇絲</t>
  </si>
  <si>
    <t>素肉排</t>
  </si>
  <si>
    <t>奶黃包</t>
  </si>
  <si>
    <t>芹香燒雞</t>
  </si>
  <si>
    <t>鴿蛋豆干</t>
  </si>
  <si>
    <t>蘿蔔素鴨</t>
  </si>
  <si>
    <t>素炒茭白筍</t>
  </si>
  <si>
    <t>芹香銀芽</t>
  </si>
  <si>
    <t>鴿蛋油豆腐</t>
  </si>
  <si>
    <t>素燒賣</t>
  </si>
  <si>
    <t>雞蓉玉米湯</t>
  </si>
  <si>
    <t>菇菇雞</t>
  </si>
  <si>
    <t>素肉炒麵</t>
  </si>
  <si>
    <t>鹽酥杏鮑菇</t>
  </si>
  <si>
    <t>沙茶洋芋</t>
  </si>
  <si>
    <t>豆輪素肉</t>
  </si>
  <si>
    <t>素虱目魚片</t>
  </si>
  <si>
    <t>蜜汁豆乾丁</t>
  </si>
  <si>
    <t>素獅子頭</t>
  </si>
  <si>
    <t>紫菜素丸湯</t>
  </si>
  <si>
    <t>三杯杏鮑菇雞</t>
  </si>
  <si>
    <t>泡菜炒肉</t>
  </si>
  <si>
    <t>素牛蒡排</t>
  </si>
  <si>
    <t>筍乾豆輪</t>
  </si>
  <si>
    <t>五榖飯</t>
  </si>
  <si>
    <t>素燒魚</t>
  </si>
  <si>
    <t>咖哩豆腐</t>
  </si>
  <si>
    <t>冬菜冬粉</t>
  </si>
  <si>
    <t>蕃茄燒肉</t>
  </si>
  <si>
    <t>醬燒素雞</t>
  </si>
  <si>
    <t>素扁食湯</t>
  </si>
  <si>
    <t>打拋素肉</t>
  </si>
  <si>
    <t>芹香炒蛋</t>
  </si>
  <si>
    <t>椒鹽素魚</t>
  </si>
  <si>
    <t>豆薯湯</t>
  </si>
  <si>
    <t>素鬆鹹粥</t>
  </si>
  <si>
    <t>炸雞蛋豆腐</t>
  </si>
  <si>
    <t>蘿蔔豆輪</t>
  </si>
  <si>
    <t>南瓜粥</t>
  </si>
  <si>
    <t>椒鹽蛋</t>
  </si>
  <si>
    <r>
      <rPr>
        <rFont val="Calibri"/>
        <color theme="1"/>
        <sz val="13.0"/>
      </rPr>
      <t xml:space="preserve">                                           </t>
    </r>
    <r>
      <rPr>
        <rFont val="新細明體"/>
        <color theme="1"/>
        <sz val="13.0"/>
      </rPr>
      <t>班級：</t>
    </r>
    <r>
      <rPr>
        <rFont val="新細明體"/>
        <color theme="1"/>
        <sz val="13.0"/>
        <u/>
      </rPr>
      <t xml:space="preserve">          </t>
    </r>
    <r>
      <rPr>
        <rFont val="新細明體"/>
        <color theme="1"/>
        <sz val="13.0"/>
      </rPr>
      <t xml:space="preserve">             調查日期： </t>
    </r>
  </si>
  <si>
    <r>
      <rPr>
        <rFont val="MingLiu"/>
        <color theme="1"/>
        <sz val="13.0"/>
      </rPr>
      <t>年</t>
    </r>
    <r>
      <rPr>
        <rFont val="Calibri"/>
        <color theme="1"/>
        <sz val="13.0"/>
      </rPr>
      <t xml:space="preserve"> </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</si>
  <si>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</si>
  <si>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</si>
  <si>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</si>
  <si>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</si>
  <si>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</si>
  <si>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 xml:space="preserve"> </t>
    </r>
    <r>
      <rPr>
        <rFont val="新細明體"/>
        <b/>
        <color theme="1"/>
        <sz val="13.0"/>
      </rPr>
      <t>※二、班級用餐人數：</t>
    </r>
  </si>
  <si>
    <r>
      <rPr>
        <rFont val="PMingLiu"/>
        <color theme="1"/>
        <sz val="13.0"/>
      </rPr>
      <t>導師   人+學生人數葷</t>
    </r>
    <r>
      <rPr>
        <rFont val="新細明體"/>
        <color theme="1"/>
        <sz val="13.0"/>
        <u/>
      </rPr>
      <t xml:space="preserve">      </t>
    </r>
    <r>
      <rPr>
        <rFont val="新細明體"/>
        <color theme="1"/>
        <sz val="13.0"/>
      </rPr>
      <t>人+素      人＝目前在班上用餐人數</t>
    </r>
    <r>
      <rPr>
        <rFont val="新細明體"/>
        <color theme="1"/>
        <sz val="13.0"/>
        <u/>
      </rPr>
      <t xml:space="preserve">    </t>
    </r>
    <r>
      <rPr>
        <rFont val="新細明體"/>
        <color theme="1"/>
        <sz val="13.0"/>
      </rPr>
      <t>人</t>
    </r>
  </si>
  <si>
    <r>
      <rPr>
        <rFont val="PMingLiu"/>
        <b/>
        <color theme="1"/>
        <sz val="13.0"/>
      </rPr>
      <t>※</t>
    </r>
    <r>
      <rPr>
        <rFont val="新細明體"/>
        <b val="0"/>
        <color theme="1"/>
        <sz val="13.0"/>
      </rPr>
      <t>本表請調查完後交回午餐廚房喔，以利隨時調整各班級份數、供應量。</t>
    </r>
  </si>
  <si>
    <r>
      <rPr>
        <rFont val="Calibri"/>
        <color theme="1"/>
        <sz val="13.0"/>
      </rPr>
      <t xml:space="preserve">                                           </t>
    </r>
    <r>
      <rPr>
        <rFont val="新細明體"/>
        <color theme="1"/>
        <sz val="13.0"/>
      </rPr>
      <t>班級：</t>
    </r>
    <r>
      <rPr>
        <rFont val="新細明體"/>
        <color theme="1"/>
        <sz val="13.0"/>
        <u/>
      </rPr>
      <t xml:space="preserve">          </t>
    </r>
    <r>
      <rPr>
        <rFont val="新細明體"/>
        <color theme="1"/>
        <sz val="13.0"/>
      </rPr>
      <t xml:space="preserve">              </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</si>
  <si>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</si>
  <si>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</si>
  <si>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</si>
  <si>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</si>
  <si>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加</t>
    </r>
    <r>
      <rPr>
        <rFont val="新細明體"/>
        <color theme="1"/>
        <sz val="13.0"/>
        <u/>
      </rPr>
      <t xml:space="preserve">   </t>
    </r>
    <r>
      <rPr>
        <rFont val="新細明體"/>
        <color theme="1"/>
        <sz val="13.0"/>
      </rPr>
      <t>人分或減</t>
    </r>
    <r>
      <rPr>
        <rFont val="新細明體"/>
        <color theme="1"/>
        <sz val="13.0"/>
        <u/>
      </rPr>
      <t xml:space="preserve">   </t>
    </r>
    <r>
      <rPr>
        <rFont val="新細明體"/>
        <color theme="1"/>
        <sz val="13.0"/>
      </rPr>
      <t>人份</t>
    </r>
  </si>
  <si>
    <r>
      <rPr>
        <rFont val="PMingLiu"/>
        <color theme="1"/>
        <sz val="13.0"/>
      </rPr>
      <t xml:space="preserve"> </t>
    </r>
    <r>
      <rPr>
        <rFont val="新細明體"/>
        <b/>
        <color theme="1"/>
        <sz val="13.0"/>
      </rPr>
      <t>※二、班級用餐人數：</t>
    </r>
  </si>
  <si>
    <r>
      <rPr>
        <rFont val="PMingLiu"/>
        <color theme="1"/>
        <sz val="13.0"/>
      </rPr>
      <t>導師   人+學生人數葷</t>
    </r>
    <r>
      <rPr>
        <rFont val="新細明體"/>
        <color theme="1"/>
        <sz val="13.0"/>
        <u/>
      </rPr>
      <t xml:space="preserve">      </t>
    </r>
    <r>
      <rPr>
        <rFont val="新細明體"/>
        <color theme="1"/>
        <sz val="13.0"/>
      </rPr>
      <t>人+素      人＝目前在班上用餐人數</t>
    </r>
    <r>
      <rPr>
        <rFont val="新細明體"/>
        <color theme="1"/>
        <sz val="13.0"/>
        <u/>
      </rPr>
      <t xml:space="preserve">    </t>
    </r>
    <r>
      <rPr>
        <rFont val="新細明體"/>
        <color theme="1"/>
        <sz val="13.0"/>
      </rPr>
      <t>人</t>
    </r>
  </si>
  <si>
    <r>
      <rPr>
        <rFont val="PMingLiu"/>
        <b/>
        <color theme="1"/>
        <sz val="13.0"/>
      </rPr>
      <t>※</t>
    </r>
    <r>
      <rPr>
        <rFont val="新細明體"/>
        <b val="0"/>
        <color theme="1"/>
        <sz val="13.0"/>
      </rPr>
      <t>本表請調查完後交回午餐廚房喔，以利隨時調整各班級份數、供應量。</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</si>
</sst>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quot;月&quot;d&quot;日&quot;"/>
    <numFmt numFmtId="165" formatCode="0.0_ "/>
    <numFmt numFmtId="166" formatCode="0_ "/>
  </numFmts>
  <fonts count="51">
    <font>
      <sz val="12.0"/>
      <color theme="1"/>
      <name val="Calibri"/>
      <scheme val="minor"/>
    </font>
    <font>
      <sz val="11.0"/>
      <color theme="1"/>
      <name val="DFKai-SB"/>
    </font>
    <font>
      <sz val="9.0"/>
      <color rgb="FF000000"/>
      <name val="PMingLiu"/>
    </font>
    <font>
      <sz val="12.0"/>
      <color theme="1"/>
      <name val="PMingLiu"/>
    </font>
    <font>
      <sz val="11.0"/>
      <color rgb="FF000000"/>
      <name val="PMingLiu"/>
    </font>
    <font>
      <u/>
      <sz val="12.0"/>
      <color theme="10"/>
      <name val="PMingLiu"/>
    </font>
    <font>
      <sz val="16.0"/>
      <color theme="1"/>
      <name val="華康少女文字w5(p)"/>
    </font>
    <font>
      <sz val="8.0"/>
      <color theme="1"/>
      <name val="PMingLiu"/>
    </font>
    <font>
      <sz val="6.0"/>
      <color theme="1"/>
      <name val="PMingLiu"/>
    </font>
    <font>
      <sz val="9.0"/>
      <color theme="1"/>
      <name val="Twentieth Century"/>
    </font>
    <font>
      <sz val="10.0"/>
      <color theme="1"/>
      <name val="PMingLiu"/>
    </font>
    <font/>
    <font>
      <sz val="10.0"/>
      <color rgb="FF0000CC"/>
      <name val="PMingLiu"/>
    </font>
    <font>
      <sz val="10.0"/>
      <color rgb="FF0000CC"/>
      <name val="DFKai-SB"/>
    </font>
    <font>
      <sz val="8.0"/>
      <color rgb="FF000000"/>
      <name val="DFKai-SB"/>
    </font>
    <font>
      <sz val="11.0"/>
      <color rgb="FF000000"/>
      <name val="Times New Roman"/>
    </font>
    <font>
      <sz val="8.0"/>
      <color rgb="FF000000"/>
      <name val="PMingLiu"/>
    </font>
    <font>
      <sz val="8.0"/>
      <color rgb="FF000000"/>
      <name val="Times New Roman"/>
    </font>
    <font>
      <sz val="10.0"/>
      <color theme="1"/>
      <name val="DFKai-SB"/>
    </font>
    <font>
      <sz val="8.0"/>
      <color theme="1"/>
      <name val="Times New Roman"/>
    </font>
    <font>
      <sz val="8.0"/>
      <color theme="1"/>
      <name val="DFKai-SB"/>
    </font>
    <font>
      <sz val="9.0"/>
      <color theme="1"/>
      <name val="DFKai-SB"/>
    </font>
    <font>
      <sz val="9.0"/>
      <color rgb="FF0000CC"/>
      <name val="Twentieth Century"/>
    </font>
    <font>
      <sz val="9.0"/>
      <color theme="1"/>
      <name val="PMingLiu"/>
    </font>
    <font>
      <sz val="14.0"/>
      <color theme="1"/>
      <name val="PMingLiu"/>
    </font>
    <font>
      <sz val="12.0"/>
      <color theme="1"/>
      <name val="DFKai-SB"/>
    </font>
    <font>
      <sz val="12.0"/>
      <color rgb="FF0000CC"/>
      <name val="MingLiu"/>
    </font>
    <font>
      <sz val="9.0"/>
      <color rgb="FF0000CC"/>
      <name val="MingLiu"/>
    </font>
    <font>
      <sz val="10.0"/>
      <color rgb="FF0000CC"/>
      <name val="MingLiu"/>
    </font>
    <font>
      <sz val="10.0"/>
      <color theme="1"/>
      <name val="Times New Roman"/>
    </font>
    <font>
      <sz val="6.0"/>
      <color theme="1"/>
      <name val="DFKai-SB"/>
    </font>
    <font>
      <sz val="10.0"/>
      <color theme="1"/>
      <name val="MingLiu"/>
    </font>
    <font>
      <sz val="9.0"/>
      <color theme="1"/>
      <name val="MingLiu"/>
    </font>
    <font>
      <sz val="12.0"/>
      <color theme="1"/>
      <name val="華康少女文字w5"/>
    </font>
    <font>
      <sz val="11.0"/>
      <color theme="1"/>
      <name val="華康少女文字w5"/>
    </font>
    <font>
      <sz val="12.0"/>
      <color rgb="FF000000"/>
      <name val="PMingLiu"/>
    </font>
    <font>
      <sz val="10.0"/>
      <color rgb="FF660066"/>
      <name val="PMingLiu"/>
    </font>
    <font>
      <b/>
      <sz val="18.0"/>
      <color theme="1"/>
      <name val="PMingLiu"/>
    </font>
    <font>
      <sz val="13.0"/>
      <color theme="1"/>
      <name val="Calibri"/>
    </font>
    <font>
      <sz val="10.0"/>
      <color theme="1"/>
      <name val="Calibri"/>
    </font>
    <font>
      <b/>
      <sz val="13.0"/>
      <color theme="1"/>
      <name val="PMingLiu"/>
    </font>
    <font>
      <sz val="13.0"/>
      <color theme="1"/>
      <name val="PMingLiu"/>
    </font>
    <font>
      <b/>
      <sz val="10.0"/>
      <color theme="1"/>
      <name val="PMingLiu"/>
    </font>
    <font>
      <sz val="13.0"/>
      <color theme="1"/>
      <name val="MingLiu"/>
    </font>
    <font>
      <sz val="11.0"/>
      <color theme="1"/>
      <name val="PMingLiu"/>
    </font>
    <font>
      <sz val="10.0"/>
      <color rgb="FF000000"/>
      <name val="DFKai-SB"/>
    </font>
    <font>
      <sz val="9.0"/>
      <color rgb="FF000000"/>
      <name val="DFKai-SB"/>
    </font>
    <font>
      <sz val="12.0"/>
      <color rgb="FF000000"/>
      <name val="DFKai-SB"/>
    </font>
    <font>
      <sz val="12.0"/>
      <color theme="1"/>
      <name val="Calibri"/>
    </font>
    <font>
      <color theme="1"/>
      <name val="Calibri"/>
      <scheme val="minor"/>
    </font>
    <font>
      <sz val="10.0"/>
      <color rgb="FFFF0000"/>
      <name val="DFKai-SB"/>
    </font>
  </fonts>
  <fills count="2">
    <fill>
      <patternFill patternType="none"/>
    </fill>
    <fill>
      <patternFill patternType="lightGray"/>
    </fill>
  </fills>
  <borders count="14">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top style="medium">
        <color rgb="FF000000"/>
      </top>
    </border>
    <border>
      <left style="medium">
        <color rgb="FF000000"/>
      </left>
      <bottom style="medium">
        <color rgb="FF000000"/>
      </bottom>
    </border>
  </borders>
  <cellStyleXfs count="1">
    <xf borderId="0" fillId="0" fontId="0" numFmtId="0" applyAlignment="1" applyFont="1"/>
  </cellStyleXfs>
  <cellXfs count="133">
    <xf borderId="0" fillId="0" fontId="0" numFmtId="0" xfId="0" applyAlignment="1" applyFont="1">
      <alignment readingOrder="0" shrinkToFit="0" vertical="center" wrapText="0"/>
    </xf>
    <xf borderId="0" fillId="0" fontId="1" numFmtId="0" xfId="0" applyAlignment="1" applyFont="1">
      <alignment horizontal="center" vertical="center"/>
    </xf>
    <xf borderId="0" fillId="0" fontId="2" numFmtId="0" xfId="0" applyAlignment="1" applyFont="1">
      <alignment horizontal="left" shrinkToFit="0" vertical="top" wrapText="1"/>
    </xf>
    <xf borderId="0" fillId="0" fontId="3" numFmtId="0" xfId="0" applyAlignment="1" applyFont="1">
      <alignment horizontal="left" vertical="center"/>
    </xf>
    <xf borderId="0" fillId="0" fontId="4" numFmtId="0" xfId="0" applyAlignment="1" applyFont="1">
      <alignment horizontal="left" vertical="center"/>
    </xf>
    <xf borderId="0" fillId="0" fontId="5" numFmtId="0" xfId="0" applyAlignment="1" applyFont="1">
      <alignment horizontal="left" vertical="center"/>
    </xf>
    <xf borderId="0" fillId="0" fontId="4" numFmtId="0" xfId="0" applyAlignment="1" applyFont="1">
      <alignment horizontal="left" readingOrder="0" vertical="center"/>
    </xf>
    <xf borderId="0" fillId="0" fontId="4" numFmtId="0" xfId="0" applyAlignment="1" applyFont="1">
      <alignment vertical="center"/>
    </xf>
    <xf borderId="0" fillId="0" fontId="6" numFmtId="0" xfId="0" applyAlignment="1" applyFont="1">
      <alignment vertical="center"/>
    </xf>
    <xf borderId="1" fillId="0" fontId="7" numFmtId="0" xfId="0" applyAlignment="1" applyBorder="1" applyFont="1">
      <alignment horizontal="center" shrinkToFit="0" vertical="bottom" wrapText="1"/>
    </xf>
    <xf borderId="1" fillId="0" fontId="7" numFmtId="0" xfId="0" applyAlignment="1" applyBorder="1" applyFont="1">
      <alignment horizontal="center" shrinkToFit="0" vertical="center" wrapText="1"/>
    </xf>
    <xf borderId="1" fillId="0" fontId="8" numFmtId="0" xfId="0" applyAlignment="1" applyBorder="1" applyFont="1">
      <alignment horizontal="center" vertical="center"/>
    </xf>
    <xf borderId="1" fillId="0" fontId="9" numFmtId="0" xfId="0" applyAlignment="1" applyBorder="1" applyFont="1">
      <alignment horizontal="center" shrinkToFit="0" vertical="center" wrapText="1"/>
    </xf>
    <xf borderId="1" fillId="0" fontId="10" numFmtId="0" xfId="0" applyAlignment="1" applyBorder="1" applyFont="1">
      <alignment horizontal="center" shrinkToFit="0" vertical="center" wrapText="1"/>
    </xf>
    <xf borderId="2" fillId="0" fontId="7" numFmtId="0" xfId="0" applyAlignment="1" applyBorder="1" applyFont="1">
      <alignment shrinkToFit="0" vertical="center" wrapText="1"/>
    </xf>
    <xf borderId="1" fillId="0" fontId="8" numFmtId="0" xfId="0" applyAlignment="1" applyBorder="1" applyFont="1">
      <alignment horizontal="center" shrinkToFit="0" vertical="bottom" wrapText="1"/>
    </xf>
    <xf borderId="3" fillId="0" fontId="11" numFmtId="0" xfId="0" applyAlignment="1" applyBorder="1" applyFont="1">
      <alignment vertical="center"/>
    </xf>
    <xf borderId="4" fillId="0" fontId="11" numFmtId="0" xfId="0" applyAlignment="1" applyBorder="1" applyFont="1">
      <alignment vertical="center"/>
    </xf>
    <xf borderId="2" fillId="0" fontId="9" numFmtId="0" xfId="0" applyAlignment="1" applyBorder="1" applyFont="1">
      <alignment horizontal="center" shrinkToFit="0" vertical="center" wrapText="1"/>
    </xf>
    <xf borderId="2" fillId="0" fontId="12" numFmtId="164" xfId="0" applyAlignment="1" applyBorder="1" applyFont="1" applyNumberFormat="1">
      <alignment horizontal="center" shrinkToFit="0" vertical="center" wrapText="1"/>
    </xf>
    <xf borderId="2" fillId="0" fontId="13" numFmtId="0" xfId="0" applyAlignment="1" applyBorder="1" applyFont="1">
      <alignment horizontal="center" shrinkToFit="0" vertical="center" wrapText="1"/>
    </xf>
    <xf borderId="2" fillId="0" fontId="13" numFmtId="0" xfId="0" applyAlignment="1" applyBorder="1" applyFont="1">
      <alignment horizontal="left" shrinkToFit="0" vertical="center" wrapText="1"/>
    </xf>
    <xf borderId="5" fillId="0" fontId="14" numFmtId="0" xfId="0" applyAlignment="1" applyBorder="1" applyFont="1">
      <alignment horizontal="center" shrinkToFit="0" vertical="center" wrapText="1"/>
    </xf>
    <xf borderId="2" fillId="0" fontId="15" numFmtId="0" xfId="0" applyAlignment="1" applyBorder="1" applyFont="1">
      <alignment horizontal="left" shrinkToFit="0" vertical="center" wrapText="1"/>
    </xf>
    <xf borderId="2" fillId="0" fontId="16" numFmtId="0" xfId="0" applyAlignment="1" applyBorder="1" applyFont="1">
      <alignment horizontal="left" shrinkToFit="0" vertical="center" wrapText="1"/>
    </xf>
    <xf borderId="2" fillId="0" fontId="14" numFmtId="1" xfId="0" applyAlignment="1" applyBorder="1" applyFont="1" applyNumberFormat="1">
      <alignment horizontal="left" shrinkToFit="0" vertical="center" wrapText="1"/>
    </xf>
    <xf borderId="2" fillId="0" fontId="17" numFmtId="0" xfId="0" applyAlignment="1" applyBorder="1" applyFont="1">
      <alignment horizontal="left" shrinkToFit="0" vertical="center" wrapText="1"/>
    </xf>
    <xf borderId="2" fillId="0" fontId="3" numFmtId="1" xfId="0" applyAlignment="1" applyBorder="1" applyFont="1" applyNumberFormat="1">
      <alignment horizontal="left" vertical="center"/>
    </xf>
    <xf borderId="2" fillId="0" fontId="10" numFmtId="164" xfId="0" applyAlignment="1" applyBorder="1" applyFont="1" applyNumberFormat="1">
      <alignment horizontal="center" shrinkToFit="0" vertical="center" wrapText="1"/>
    </xf>
    <xf borderId="2" fillId="0" fontId="18" numFmtId="0" xfId="0" applyAlignment="1" applyBorder="1" applyFont="1">
      <alignment horizontal="center" shrinkToFit="0" vertical="center" wrapText="1"/>
    </xf>
    <xf borderId="6" fillId="0" fontId="18" numFmtId="0" xfId="0" applyAlignment="1" applyBorder="1" applyFont="1">
      <alignment horizontal="center" shrinkToFit="0" vertical="center" wrapText="1"/>
    </xf>
    <xf borderId="5" fillId="0" fontId="11" numFmtId="0" xfId="0" applyAlignment="1" applyBorder="1" applyFont="1">
      <alignment vertical="center"/>
    </xf>
    <xf borderId="2" fillId="0" fontId="18" numFmtId="0" xfId="0" applyAlignment="1" applyBorder="1" applyFont="1">
      <alignment horizontal="left" shrinkToFit="0" vertical="center" wrapText="1"/>
    </xf>
    <xf borderId="2" fillId="0" fontId="7" numFmtId="0" xfId="0" applyAlignment="1" applyBorder="1" applyFont="1">
      <alignment horizontal="left" shrinkToFit="0" vertical="center" wrapText="1"/>
    </xf>
    <xf borderId="2" fillId="0" fontId="19" numFmtId="0" xfId="0" applyAlignment="1" applyBorder="1" applyFont="1">
      <alignment horizontal="left" shrinkToFit="0" vertical="center" wrapText="1"/>
    </xf>
    <xf borderId="2" fillId="0" fontId="7" numFmtId="1" xfId="0" applyAlignment="1" applyBorder="1" applyFont="1" applyNumberFormat="1">
      <alignment horizontal="left" vertical="center"/>
    </xf>
    <xf borderId="2" fillId="0" fontId="9" numFmtId="164" xfId="0" applyAlignment="1" applyBorder="1" applyFont="1" applyNumberFormat="1">
      <alignment horizontal="center" shrinkToFit="0" vertical="center" wrapText="1"/>
    </xf>
    <xf borderId="2" fillId="0" fontId="18" numFmtId="0" xfId="0" applyAlignment="1" applyBorder="1" applyFont="1">
      <alignment horizontal="left" vertical="center"/>
    </xf>
    <xf borderId="2" fillId="0" fontId="20" numFmtId="0" xfId="0" applyAlignment="1" applyBorder="1" applyFont="1">
      <alignment horizontal="left" shrinkToFit="0" vertical="center" wrapText="1"/>
    </xf>
    <xf borderId="2" fillId="0" fontId="21" numFmtId="164" xfId="0" applyAlignment="1" applyBorder="1" applyFont="1" applyNumberFormat="1">
      <alignment horizontal="center" shrinkToFit="0" vertical="center" wrapText="1"/>
    </xf>
    <xf borderId="2" fillId="0" fontId="22" numFmtId="164" xfId="0" applyAlignment="1" applyBorder="1" applyFont="1" applyNumberFormat="1">
      <alignment horizontal="center" shrinkToFit="0" vertical="center" wrapText="1"/>
    </xf>
    <xf borderId="2" fillId="0" fontId="12" numFmtId="0" xfId="0" applyAlignment="1" applyBorder="1" applyFont="1">
      <alignment horizontal="center" shrinkToFit="0" vertical="center" wrapText="1"/>
    </xf>
    <xf borderId="2" fillId="0" fontId="7" numFmtId="0" xfId="0" applyAlignment="1" applyBorder="1" applyFont="1">
      <alignment horizontal="left" vertical="center"/>
    </xf>
    <xf borderId="7" fillId="0" fontId="18" numFmtId="0" xfId="0" applyAlignment="1" applyBorder="1" applyFont="1">
      <alignment shrinkToFit="0" vertical="center" wrapText="1"/>
    </xf>
    <xf borderId="2" fillId="0" fontId="13" numFmtId="0" xfId="0" applyAlignment="1" applyBorder="1" applyFont="1">
      <alignment shrinkToFit="0" vertical="center" wrapText="1"/>
    </xf>
    <xf borderId="6" fillId="0" fontId="3" numFmtId="0" xfId="0" applyAlignment="1" applyBorder="1" applyFont="1">
      <alignment horizontal="center" vertical="center"/>
    </xf>
    <xf borderId="7" fillId="0" fontId="11" numFmtId="0" xfId="0" applyAlignment="1" applyBorder="1" applyFont="1">
      <alignment vertical="center"/>
    </xf>
    <xf borderId="2" fillId="0" fontId="23" numFmtId="0" xfId="0" applyAlignment="1" applyBorder="1" applyFont="1">
      <alignment horizontal="left" shrinkToFit="0" vertical="center" wrapText="1"/>
    </xf>
    <xf borderId="2" fillId="0" fontId="24" numFmtId="0" xfId="0" applyAlignment="1" applyBorder="1" applyFont="1">
      <alignment horizontal="left" shrinkToFit="0" vertical="center" wrapText="1"/>
    </xf>
    <xf borderId="0" fillId="0" fontId="10" numFmtId="0" xfId="0" applyAlignment="1" applyFont="1">
      <alignment horizontal="left" vertical="center"/>
    </xf>
    <xf borderId="2" fillId="0" fontId="21" numFmtId="0" xfId="0" applyAlignment="1" applyBorder="1" applyFont="1">
      <alignment horizontal="left" shrinkToFit="0" vertical="center" wrapText="1"/>
    </xf>
    <xf borderId="2" fillId="0" fontId="23" numFmtId="164" xfId="0" applyAlignment="1" applyBorder="1" applyFont="1" applyNumberFormat="1">
      <alignment vertical="center"/>
    </xf>
    <xf borderId="2" fillId="0" fontId="25" numFmtId="0" xfId="0" applyAlignment="1" applyBorder="1" applyFont="1">
      <alignment horizontal="center" shrinkToFit="0" vertical="center" wrapText="1"/>
    </xf>
    <xf borderId="2" fillId="0" fontId="10" numFmtId="0" xfId="0" applyAlignment="1" applyBorder="1" applyFont="1">
      <alignment vertical="center"/>
    </xf>
    <xf borderId="2" fillId="0" fontId="12" numFmtId="0" xfId="0" applyAlignment="1" applyBorder="1" applyFont="1">
      <alignment vertical="center"/>
    </xf>
    <xf borderId="6" fillId="0" fontId="10" numFmtId="0" xfId="0" applyAlignment="1" applyBorder="1" applyFont="1">
      <alignment vertical="center"/>
    </xf>
    <xf borderId="2" fillId="0" fontId="3" numFmtId="0" xfId="0" applyAlignment="1" applyBorder="1" applyFont="1">
      <alignment vertical="center"/>
    </xf>
    <xf borderId="4" fillId="0" fontId="25" numFmtId="0" xfId="0" applyAlignment="1" applyBorder="1" applyFont="1">
      <alignment horizontal="left" shrinkToFit="0" vertical="center" wrapText="1"/>
    </xf>
    <xf borderId="8" fillId="0" fontId="26" numFmtId="0" xfId="0" applyAlignment="1" applyBorder="1" applyFont="1">
      <alignment horizontal="center" shrinkToFit="0" vertical="center" wrapText="1"/>
    </xf>
    <xf borderId="2" fillId="0" fontId="27" numFmtId="0" xfId="0" applyAlignment="1" applyBorder="1" applyFont="1">
      <alignment shrinkToFit="0" vertical="center" wrapText="1"/>
    </xf>
    <xf borderId="2" fillId="0" fontId="28" numFmtId="0" xfId="0" applyAlignment="1" applyBorder="1" applyFont="1">
      <alignment shrinkToFit="0" vertical="center" wrapText="1"/>
    </xf>
    <xf borderId="2" fillId="0" fontId="26" numFmtId="0" xfId="0" applyAlignment="1" applyBorder="1" applyFont="1">
      <alignment shrinkToFit="0" vertical="center" wrapText="1"/>
    </xf>
    <xf borderId="4" fillId="0" fontId="18" numFmtId="0" xfId="0" applyAlignment="1" applyBorder="1" applyFont="1">
      <alignment horizontal="left" shrinkToFit="0" vertical="center" wrapText="1"/>
    </xf>
    <xf borderId="4" fillId="0" fontId="21" numFmtId="0" xfId="0" applyAlignment="1" applyBorder="1" applyFont="1">
      <alignment horizontal="left" shrinkToFit="0" vertical="center" wrapText="1"/>
    </xf>
    <xf borderId="4" fillId="0" fontId="13" numFmtId="0" xfId="0" applyAlignment="1" applyBorder="1" applyFont="1">
      <alignment horizontal="left" shrinkToFit="0" vertical="center" wrapText="1"/>
    </xf>
    <xf borderId="2" fillId="0" fontId="29" numFmtId="0" xfId="0" applyAlignment="1" applyBorder="1" applyFont="1">
      <alignment horizontal="center" shrinkToFit="0" vertical="center" wrapText="1"/>
    </xf>
    <xf borderId="2" fillId="0" fontId="25" numFmtId="0" xfId="0" applyAlignment="1" applyBorder="1" applyFont="1">
      <alignment horizontal="left" shrinkToFit="0" vertical="center" wrapText="1"/>
    </xf>
    <xf borderId="2" fillId="0" fontId="23" numFmtId="1" xfId="0" applyAlignment="1" applyBorder="1" applyFont="1" applyNumberFormat="1">
      <alignment horizontal="left" vertical="center"/>
    </xf>
    <xf borderId="6" fillId="0" fontId="1" numFmtId="0" xfId="0" applyAlignment="1" applyBorder="1" applyFont="1">
      <alignment horizontal="center" shrinkToFit="0" vertical="center" wrapText="1"/>
    </xf>
    <xf borderId="2" fillId="0" fontId="1" numFmtId="0" xfId="0" applyAlignment="1" applyBorder="1" applyFont="1">
      <alignment horizontal="left" shrinkToFit="0" vertical="center" wrapText="1"/>
    </xf>
    <xf borderId="6" fillId="0" fontId="12" numFmtId="0" xfId="0" applyAlignment="1" applyBorder="1" applyFont="1">
      <alignment vertical="center"/>
    </xf>
    <xf borderId="2" fillId="0" fontId="18" numFmtId="0" xfId="0" applyAlignment="1" applyBorder="1" applyFont="1">
      <alignment shrinkToFit="0" vertical="center" wrapText="1"/>
    </xf>
    <xf borderId="2" fillId="0" fontId="10" numFmtId="0" xfId="0" applyAlignment="1" applyBorder="1" applyFont="1">
      <alignment horizontal="left" shrinkToFit="0" vertical="center" wrapText="1"/>
    </xf>
    <xf borderId="2" fillId="0" fontId="10" numFmtId="0" xfId="0" applyAlignment="1" applyBorder="1" applyFont="1">
      <alignment horizontal="center" shrinkToFit="0" vertical="center" wrapText="1"/>
    </xf>
    <xf borderId="2" fillId="0" fontId="30" numFmtId="0" xfId="0" applyAlignment="1" applyBorder="1" applyFont="1">
      <alignment horizontal="center" shrinkToFit="0" vertical="center" wrapText="1"/>
    </xf>
    <xf borderId="2" fillId="0" fontId="31" numFmtId="1" xfId="0" applyAlignment="1" applyBorder="1" applyFont="1" applyNumberFormat="1">
      <alignment horizontal="left" vertical="center"/>
    </xf>
    <xf borderId="2" fillId="0" fontId="10" numFmtId="1" xfId="0" applyAlignment="1" applyBorder="1" applyFont="1" applyNumberFormat="1">
      <alignment horizontal="left" vertical="center"/>
    </xf>
    <xf borderId="9" fillId="0" fontId="32" numFmtId="0" xfId="0" applyAlignment="1" applyBorder="1" applyFont="1">
      <alignment horizontal="center" shrinkToFit="0" vertical="center" wrapText="1"/>
    </xf>
    <xf borderId="10" fillId="0" fontId="11" numFmtId="0" xfId="0" applyAlignment="1" applyBorder="1" applyFont="1">
      <alignment vertical="center"/>
    </xf>
    <xf borderId="11" fillId="0" fontId="11" numFmtId="0" xfId="0" applyAlignment="1" applyBorder="1" applyFont="1">
      <alignment vertical="center"/>
    </xf>
    <xf borderId="4" fillId="0" fontId="7" numFmtId="0" xfId="0" applyAlignment="1" applyBorder="1" applyFont="1">
      <alignment horizontal="left" shrinkToFit="0" vertical="center" wrapText="1"/>
    </xf>
    <xf borderId="4" fillId="0" fontId="7" numFmtId="165" xfId="0" applyAlignment="1" applyBorder="1" applyFont="1" applyNumberFormat="1">
      <alignment horizontal="left" shrinkToFit="0" vertical="center" wrapText="1"/>
    </xf>
    <xf borderId="4" fillId="0" fontId="7" numFmtId="1" xfId="0" applyAlignment="1" applyBorder="1" applyFont="1" applyNumberFormat="1">
      <alignment horizontal="left" vertical="center"/>
    </xf>
    <xf borderId="2" fillId="0" fontId="19" numFmtId="165" xfId="0" applyAlignment="1" applyBorder="1" applyFont="1" applyNumberFormat="1">
      <alignment horizontal="left" shrinkToFit="0" vertical="center" wrapText="1"/>
    </xf>
    <xf borderId="2" fillId="0" fontId="7" numFmtId="166" xfId="0" applyAlignment="1" applyBorder="1" applyFont="1" applyNumberFormat="1">
      <alignment horizontal="left" shrinkToFit="0" vertical="center" wrapText="1"/>
    </xf>
    <xf borderId="2" fillId="0" fontId="7" numFmtId="165" xfId="0" applyAlignment="1" applyBorder="1" applyFont="1" applyNumberFormat="1">
      <alignment horizontal="left" shrinkToFit="0" vertical="center" wrapText="1"/>
    </xf>
    <xf borderId="2" fillId="0" fontId="7" numFmtId="166" xfId="0" applyAlignment="1" applyBorder="1" applyFont="1" applyNumberFormat="1">
      <alignment horizontal="left" vertical="center"/>
    </xf>
    <xf borderId="0" fillId="0" fontId="33" numFmtId="0" xfId="0" applyAlignment="1" applyFont="1">
      <alignment vertical="center"/>
    </xf>
    <xf borderId="0" fillId="0" fontId="3" numFmtId="0" xfId="0" applyAlignment="1" applyFont="1">
      <alignment vertical="center"/>
    </xf>
    <xf borderId="0" fillId="0" fontId="3" numFmtId="0" xfId="0" applyAlignment="1" applyFont="1">
      <alignment horizontal="center" vertical="center"/>
    </xf>
    <xf borderId="0" fillId="0" fontId="3" numFmtId="1" xfId="0" applyAlignment="1" applyFont="1" applyNumberFormat="1">
      <alignment vertical="center"/>
    </xf>
    <xf borderId="0" fillId="0" fontId="19" numFmtId="0" xfId="0" applyAlignment="1" applyFont="1">
      <alignment horizontal="left" shrinkToFit="0" vertical="center" wrapText="1"/>
    </xf>
    <xf borderId="0" fillId="0" fontId="34" numFmtId="0" xfId="0" applyAlignment="1" applyFont="1">
      <alignment vertical="center"/>
    </xf>
    <xf borderId="0" fillId="0" fontId="34" numFmtId="0" xfId="0" applyAlignment="1" applyFont="1">
      <alignment horizontal="left" vertical="center"/>
    </xf>
    <xf borderId="0" fillId="0" fontId="3" numFmtId="0" xfId="0" applyAlignment="1" applyFont="1">
      <alignment horizontal="center" shrinkToFit="0" vertical="bottom" wrapText="1"/>
    </xf>
    <xf borderId="0" fillId="0" fontId="35" numFmtId="0" xfId="0" applyAlignment="1" applyFont="1">
      <alignment horizontal="center" shrinkToFit="0" vertical="bottom" wrapText="1"/>
    </xf>
    <xf borderId="0" fillId="0" fontId="3" numFmtId="0" xfId="0" applyAlignment="1" applyFont="1">
      <alignment horizontal="right" vertical="center"/>
    </xf>
    <xf borderId="0" fillId="0" fontId="36" numFmtId="0" xfId="0" applyAlignment="1" applyFont="1">
      <alignment horizontal="left" vertical="center"/>
    </xf>
    <xf borderId="0" fillId="0" fontId="37" numFmtId="0" xfId="0" applyAlignment="1" applyFont="1">
      <alignment horizontal="left" vertical="center"/>
    </xf>
    <xf borderId="0" fillId="0" fontId="38" numFmtId="0" xfId="0" applyAlignment="1" applyFont="1">
      <alignment vertical="center"/>
    </xf>
    <xf borderId="0" fillId="0" fontId="10" numFmtId="0" xfId="0" applyAlignment="1" applyFont="1">
      <alignment vertical="center"/>
    </xf>
    <xf borderId="0" fillId="0" fontId="31" numFmtId="0" xfId="0" applyAlignment="1" applyFont="1">
      <alignment vertical="center"/>
    </xf>
    <xf borderId="0" fillId="0" fontId="39" numFmtId="0" xfId="0" applyAlignment="1" applyFont="1">
      <alignment vertical="center"/>
    </xf>
    <xf borderId="0" fillId="0" fontId="40" numFmtId="0" xfId="0" applyAlignment="1" applyFont="1">
      <alignment vertical="center"/>
    </xf>
    <xf borderId="12" fillId="0" fontId="41" numFmtId="0" xfId="0" applyAlignment="1" applyBorder="1" applyFont="1">
      <alignment horizontal="center" shrinkToFit="0" vertical="center" wrapText="1"/>
    </xf>
    <xf borderId="6" fillId="0" fontId="41" numFmtId="0" xfId="0" applyAlignment="1" applyBorder="1" applyFont="1">
      <alignment horizontal="center" shrinkToFit="0" vertical="center" wrapText="1"/>
    </xf>
    <xf borderId="2" fillId="0" fontId="41" numFmtId="0" xfId="0" applyAlignment="1" applyBorder="1" applyFont="1">
      <alignment horizontal="center" shrinkToFit="0" vertical="center" wrapText="1"/>
    </xf>
    <xf borderId="6" fillId="0" fontId="41" numFmtId="0" xfId="0" applyAlignment="1" applyBorder="1" applyFont="1">
      <alignment horizontal="center" shrinkToFit="0" vertical="top" wrapText="1"/>
    </xf>
    <xf borderId="13" fillId="0" fontId="41" numFmtId="0" xfId="0" applyAlignment="1" applyBorder="1" applyFont="1">
      <alignment horizontal="center" shrinkToFit="0" vertical="center" wrapText="1"/>
    </xf>
    <xf borderId="2" fillId="0" fontId="41" numFmtId="0" xfId="0" applyAlignment="1" applyBorder="1" applyFont="1">
      <alignment shrinkToFit="0" vertical="top" wrapText="1"/>
    </xf>
    <xf borderId="0" fillId="0" fontId="41" numFmtId="0" xfId="0" applyAlignment="1" applyFont="1">
      <alignment horizontal="left" vertical="center"/>
    </xf>
    <xf borderId="0" fillId="0" fontId="40" numFmtId="0" xfId="0" applyAlignment="1" applyFont="1">
      <alignment horizontal="left" vertical="center"/>
    </xf>
    <xf borderId="0" fillId="0" fontId="37" numFmtId="0" xfId="0" applyAlignment="1" applyFont="1">
      <alignment vertical="center"/>
    </xf>
    <xf borderId="0" fillId="0" fontId="42" numFmtId="0" xfId="0" applyAlignment="1" applyFont="1">
      <alignment horizontal="center" vertical="center"/>
    </xf>
    <xf borderId="0" fillId="0" fontId="43" numFmtId="0" xfId="0" applyAlignment="1" applyFont="1">
      <alignment vertical="center"/>
    </xf>
    <xf borderId="0" fillId="0" fontId="44" numFmtId="0" xfId="0" applyAlignment="1" applyFont="1">
      <alignment horizontal="center" vertical="center"/>
    </xf>
    <xf borderId="2" fillId="0" fontId="12" numFmtId="0" xfId="0" applyAlignment="1" applyBorder="1" applyFont="1">
      <alignment horizontal="left" shrinkToFit="0" vertical="center" wrapText="1"/>
    </xf>
    <xf borderId="2" fillId="0" fontId="45" numFmtId="0" xfId="0" applyAlignment="1" applyBorder="1" applyFont="1">
      <alignment horizontal="left" shrinkToFit="0" vertical="center" wrapText="1"/>
    </xf>
    <xf borderId="2" fillId="0" fontId="14" numFmtId="0" xfId="0" applyAlignment="1" applyBorder="1" applyFont="1">
      <alignment horizontal="left" shrinkToFit="0" vertical="center" wrapText="1"/>
    </xf>
    <xf borderId="2" fillId="0" fontId="46" numFmtId="0" xfId="0" applyAlignment="1" applyBorder="1" applyFont="1">
      <alignment horizontal="left" shrinkToFit="0" vertical="center" wrapText="1"/>
    </xf>
    <xf borderId="2" fillId="0" fontId="47" numFmtId="0" xfId="0" applyAlignment="1" applyBorder="1" applyFont="1">
      <alignment horizontal="left" shrinkToFit="0" vertical="center" wrapText="1"/>
    </xf>
    <xf borderId="2" fillId="0" fontId="48" numFmtId="1" xfId="0" applyAlignment="1" applyBorder="1" applyFont="1" applyNumberFormat="1">
      <alignment horizontal="left" vertical="center"/>
    </xf>
    <xf borderId="2" fillId="0" fontId="48" numFmtId="1" xfId="0" applyAlignment="1" applyBorder="1" applyFont="1" applyNumberFormat="1">
      <alignment vertical="center"/>
    </xf>
    <xf borderId="6" fillId="0" fontId="18" numFmtId="0" xfId="0" applyAlignment="1" applyBorder="1" applyFont="1">
      <alignment horizontal="center" shrinkToFit="0" vertical="bottom" wrapText="1"/>
    </xf>
    <xf borderId="2" fillId="0" fontId="18" numFmtId="0" xfId="0" applyAlignment="1" applyBorder="1" applyFont="1">
      <alignment horizontal="center" shrinkToFit="0" vertical="bottom" wrapText="1"/>
    </xf>
    <xf borderId="2" fillId="0" fontId="20" numFmtId="0" xfId="0" applyAlignment="1" applyBorder="1" applyFont="1">
      <alignment horizontal="center" shrinkToFit="0" vertical="center" wrapText="1"/>
    </xf>
    <xf borderId="2" fillId="0" fontId="3" numFmtId="1" xfId="0" applyAlignment="1" applyBorder="1" applyFont="1" applyNumberFormat="1">
      <alignment vertical="center"/>
    </xf>
    <xf borderId="0" fillId="0" fontId="18" numFmtId="0" xfId="0" applyAlignment="1" applyFont="1">
      <alignment horizontal="center" shrinkToFit="0" vertical="bottom" wrapText="1"/>
    </xf>
    <xf borderId="0" fillId="0" fontId="20" numFmtId="0" xfId="0" applyAlignment="1" applyFont="1">
      <alignment horizontal="center" shrinkToFit="0" vertical="center" wrapText="1"/>
    </xf>
    <xf borderId="0" fillId="0" fontId="7" numFmtId="0" xfId="0" applyAlignment="1" applyFont="1">
      <alignment horizontal="left" shrinkToFit="0" vertical="center" wrapText="1"/>
    </xf>
    <xf borderId="0" fillId="0" fontId="44" numFmtId="0" xfId="0" applyAlignment="1" applyFont="1">
      <alignment vertical="center"/>
    </xf>
    <xf borderId="0" fillId="0" fontId="49" numFmtId="0" xfId="0" applyAlignment="1" applyFont="1">
      <alignment vertical="center"/>
    </xf>
    <xf borderId="2" fillId="0" fontId="50" numFmtId="0" xfId="0" applyAlignment="1" applyBorder="1" applyFont="1">
      <alignment horizontal="lef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19050</xdr:colOff>
      <xdr:row>34</xdr:row>
      <xdr:rowOff>85725</xdr:rowOff>
    </xdr:from>
    <xdr:ext cx="1504950" cy="742950"/>
    <xdr:pic>
      <xdr:nvPicPr>
        <xdr:cNvPr descr="117250186.jpg"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133475" cy="11906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0</xdr:row>
      <xdr:rowOff>0</xdr:rowOff>
    </xdr:from>
    <xdr:ext cx="971550" cy="1200150"/>
    <xdr:pic>
      <xdr:nvPicPr>
        <xdr:cNvPr descr="MR900438794.JPG"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19050</xdr:colOff>
      <xdr:row>34</xdr:row>
      <xdr:rowOff>85725</xdr:rowOff>
    </xdr:from>
    <xdr:ext cx="1323975" cy="800100"/>
    <xdr:pic>
      <xdr:nvPicPr>
        <xdr:cNvPr descr="117250186.jpg"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class.tn.edu.tw/modules/tad_web/link.php?WebID=4043&amp;LinkID=434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4.78"/>
    <col customWidth="1" min="2" max="2" width="5.44"/>
    <col customWidth="1" min="3" max="3" width="2.89"/>
    <col customWidth="1" min="4" max="4" width="6.11"/>
    <col customWidth="1" min="5" max="5" width="8.44"/>
    <col customWidth="1" min="6" max="6" width="8.0"/>
    <col customWidth="1" min="7" max="7" width="7.11"/>
    <col customWidth="1" min="8" max="8" width="9.89"/>
    <col customWidth="1" min="9" max="13" width="2.89"/>
    <col customWidth="1" min="14" max="15" width="2.22"/>
    <col customWidth="1" min="16" max="16" width="3.89"/>
    <col customWidth="1" min="17" max="17" width="3.67"/>
    <col customWidth="1" min="18" max="18" width="3.22"/>
    <col customWidth="1" min="19" max="19" width="2.89"/>
    <col customWidth="1" min="20" max="20" width="3.67"/>
    <col customWidth="1" min="21" max="22" width="2.89"/>
    <col customWidth="1" min="23" max="23" width="4.22"/>
    <col customWidth="1" min="24" max="26" width="6.78"/>
  </cols>
  <sheetData>
    <row r="1" ht="15.75" customHeight="1">
      <c r="A1" s="1"/>
      <c r="D1" s="2" t="s">
        <v>0</v>
      </c>
      <c r="H1" s="3" t="s">
        <v>1</v>
      </c>
    </row>
    <row r="2" ht="15.75" customHeight="1">
      <c r="H2" s="4" t="s">
        <v>2</v>
      </c>
    </row>
    <row r="3" ht="15.75" customHeight="1">
      <c r="H3" s="4" t="s">
        <v>3</v>
      </c>
    </row>
    <row r="4" ht="15.75" customHeight="1">
      <c r="D4" s="5" t="s">
        <v>4</v>
      </c>
      <c r="H4" s="4" t="s">
        <v>5</v>
      </c>
    </row>
    <row r="5" ht="15.75" customHeight="1">
      <c r="H5" s="6" t="s">
        <v>6</v>
      </c>
      <c r="N5" s="7"/>
      <c r="O5" s="7"/>
      <c r="P5" s="7"/>
    </row>
    <row r="6" ht="15.75" customHeight="1">
      <c r="D6" s="7"/>
      <c r="E6" s="7"/>
      <c r="F6" s="7"/>
      <c r="G6" s="7"/>
      <c r="H6" s="4" t="s">
        <v>7</v>
      </c>
    </row>
    <row r="7" ht="19.5" customHeight="1">
      <c r="A7" s="8" t="s">
        <v>8</v>
      </c>
      <c r="Q7" s="9" t="s">
        <v>9</v>
      </c>
      <c r="R7" s="10" t="s">
        <v>10</v>
      </c>
      <c r="S7" s="9" t="s">
        <v>11</v>
      </c>
      <c r="T7" s="9" t="s">
        <v>12</v>
      </c>
      <c r="U7" s="9" t="s">
        <v>13</v>
      </c>
      <c r="V7" s="9" t="s">
        <v>14</v>
      </c>
      <c r="W7" s="11" t="s">
        <v>15</v>
      </c>
    </row>
    <row r="8" ht="21.75" customHeight="1">
      <c r="A8" s="12" t="s">
        <v>16</v>
      </c>
      <c r="B8" s="13" t="s">
        <v>17</v>
      </c>
      <c r="C8" s="13" t="s">
        <v>18</v>
      </c>
      <c r="D8" s="13" t="s">
        <v>19</v>
      </c>
      <c r="E8" s="13" t="s">
        <v>20</v>
      </c>
      <c r="F8" s="13" t="s">
        <v>21</v>
      </c>
      <c r="G8" s="13" t="s">
        <v>22</v>
      </c>
      <c r="H8" s="13" t="s">
        <v>23</v>
      </c>
      <c r="I8" s="14" t="s">
        <v>24</v>
      </c>
      <c r="J8" s="9" t="s">
        <v>9</v>
      </c>
      <c r="K8" s="10" t="s">
        <v>10</v>
      </c>
      <c r="L8" s="9" t="s">
        <v>11</v>
      </c>
      <c r="M8" s="9" t="s">
        <v>12</v>
      </c>
      <c r="N8" s="9" t="s">
        <v>13</v>
      </c>
      <c r="O8" s="15" t="s">
        <v>14</v>
      </c>
      <c r="P8" s="11" t="s">
        <v>15</v>
      </c>
      <c r="Q8" s="16"/>
      <c r="R8" s="16"/>
      <c r="S8" s="16"/>
      <c r="T8" s="16"/>
      <c r="U8" s="16"/>
      <c r="V8" s="16"/>
      <c r="W8" s="16"/>
    </row>
    <row r="9" ht="15.75" customHeight="1">
      <c r="A9" s="17"/>
      <c r="B9" s="17"/>
      <c r="C9" s="17"/>
      <c r="D9" s="17"/>
      <c r="E9" s="17"/>
      <c r="F9" s="17"/>
      <c r="G9" s="17"/>
      <c r="H9" s="17"/>
      <c r="I9" s="14" t="s">
        <v>25</v>
      </c>
      <c r="J9" s="17"/>
      <c r="K9" s="17"/>
      <c r="L9" s="17"/>
      <c r="M9" s="17"/>
      <c r="N9" s="17"/>
      <c r="O9" s="17"/>
      <c r="P9" s="16"/>
      <c r="Q9" s="17"/>
      <c r="R9" s="17"/>
      <c r="S9" s="17"/>
      <c r="T9" s="17"/>
      <c r="U9" s="17"/>
      <c r="V9" s="17"/>
      <c r="W9" s="17"/>
    </row>
    <row r="10" ht="15.75" customHeight="1">
      <c r="A10" s="18">
        <v>1.0</v>
      </c>
      <c r="B10" s="19">
        <v>44803.0</v>
      </c>
      <c r="C10" s="20" t="s">
        <v>26</v>
      </c>
      <c r="D10" s="21" t="s">
        <v>27</v>
      </c>
      <c r="E10" s="21" t="s">
        <v>28</v>
      </c>
      <c r="F10" s="21" t="s">
        <v>29</v>
      </c>
      <c r="G10" s="21" t="s">
        <v>30</v>
      </c>
      <c r="H10" s="21" t="s">
        <v>31</v>
      </c>
      <c r="I10" s="22" t="s">
        <v>24</v>
      </c>
      <c r="J10" s="23">
        <v>5.0</v>
      </c>
      <c r="K10" s="24">
        <v>2.0</v>
      </c>
      <c r="L10" s="24">
        <v>1.5</v>
      </c>
      <c r="M10" s="24">
        <v>1.5</v>
      </c>
      <c r="N10" s="24">
        <v>1.0</v>
      </c>
      <c r="O10" s="24"/>
      <c r="P10" s="25">
        <f t="shared" ref="P10:P17" si="1">W10</f>
        <v>665</v>
      </c>
      <c r="Q10" s="26">
        <f t="shared" ref="Q10:Q17" si="2">J10*70</f>
        <v>350</v>
      </c>
      <c r="R10" s="24">
        <f>K10*75</f>
        <v>150</v>
      </c>
      <c r="S10" s="24">
        <f t="shared" ref="S10:S17" si="3">L10*25</f>
        <v>37.5</v>
      </c>
      <c r="T10" s="24">
        <f t="shared" ref="T10:T17" si="4">M10*45</f>
        <v>67.5</v>
      </c>
      <c r="U10" s="24">
        <f t="shared" ref="U10:U17" si="5">N10*60</f>
        <v>60</v>
      </c>
      <c r="V10" s="24">
        <f t="shared" ref="V10:V17" si="6">O10*150</f>
        <v>0</v>
      </c>
      <c r="W10" s="27">
        <f t="shared" ref="W10:W17" si="7">SUM(Q10:V10)</f>
        <v>665</v>
      </c>
    </row>
    <row r="11" ht="21.75" customHeight="1">
      <c r="A11" s="18">
        <v>2.0</v>
      </c>
      <c r="B11" s="28">
        <v>44804.0</v>
      </c>
      <c r="C11" s="29" t="s">
        <v>32</v>
      </c>
      <c r="D11" s="30" t="s">
        <v>33</v>
      </c>
      <c r="E11" s="31"/>
      <c r="F11" s="32" t="s">
        <v>34</v>
      </c>
      <c r="G11" s="32" t="s">
        <v>35</v>
      </c>
      <c r="H11" s="32" t="s">
        <v>36</v>
      </c>
      <c r="I11" s="33" t="s">
        <v>25</v>
      </c>
      <c r="J11" s="34">
        <v>5.0</v>
      </c>
      <c r="K11" s="33">
        <v>2.2</v>
      </c>
      <c r="L11" s="33">
        <v>1.5</v>
      </c>
      <c r="M11" s="33">
        <v>2.3</v>
      </c>
      <c r="N11" s="33"/>
      <c r="O11" s="33">
        <v>1.0</v>
      </c>
      <c r="P11" s="35">
        <f t="shared" si="1"/>
        <v>762</v>
      </c>
      <c r="Q11" s="34">
        <f t="shared" si="2"/>
        <v>350</v>
      </c>
      <c r="R11" s="33">
        <f t="shared" ref="R11:R17" si="8">K11*55</f>
        <v>121</v>
      </c>
      <c r="S11" s="33">
        <f t="shared" si="3"/>
        <v>37.5</v>
      </c>
      <c r="T11" s="33">
        <f t="shared" si="4"/>
        <v>103.5</v>
      </c>
      <c r="U11" s="33">
        <f t="shared" si="5"/>
        <v>0</v>
      </c>
      <c r="V11" s="33">
        <f t="shared" si="6"/>
        <v>150</v>
      </c>
      <c r="W11" s="35">
        <f t="shared" si="7"/>
        <v>762</v>
      </c>
    </row>
    <row r="12" ht="21.75" customHeight="1">
      <c r="A12" s="18">
        <v>3.0</v>
      </c>
      <c r="B12" s="36">
        <v>44805.0</v>
      </c>
      <c r="C12" s="29" t="s">
        <v>37</v>
      </c>
      <c r="D12" s="32" t="s">
        <v>38</v>
      </c>
      <c r="E12" s="32" t="s">
        <v>39</v>
      </c>
      <c r="F12" s="32" t="s">
        <v>40</v>
      </c>
      <c r="G12" s="37" t="s">
        <v>41</v>
      </c>
      <c r="H12" s="32" t="s">
        <v>42</v>
      </c>
      <c r="I12" s="38"/>
      <c r="J12" s="34">
        <v>5.0</v>
      </c>
      <c r="K12" s="34">
        <v>2.0</v>
      </c>
      <c r="L12" s="34">
        <v>1.7</v>
      </c>
      <c r="M12" s="34">
        <v>2.2</v>
      </c>
      <c r="N12" s="34"/>
      <c r="O12" s="34"/>
      <c r="P12" s="35">
        <f t="shared" si="1"/>
        <v>601.5</v>
      </c>
      <c r="Q12" s="34">
        <f t="shared" si="2"/>
        <v>350</v>
      </c>
      <c r="R12" s="33">
        <f t="shared" si="8"/>
        <v>110</v>
      </c>
      <c r="S12" s="33">
        <f t="shared" si="3"/>
        <v>42.5</v>
      </c>
      <c r="T12" s="33">
        <f t="shared" si="4"/>
        <v>99</v>
      </c>
      <c r="U12" s="33">
        <f t="shared" si="5"/>
        <v>0</v>
      </c>
      <c r="V12" s="33">
        <f t="shared" si="6"/>
        <v>0</v>
      </c>
      <c r="W12" s="35">
        <f t="shared" si="7"/>
        <v>601.5</v>
      </c>
    </row>
    <row r="13" ht="21.0" customHeight="1">
      <c r="A13" s="18">
        <v>4.0</v>
      </c>
      <c r="B13" s="36">
        <v>44806.0</v>
      </c>
      <c r="C13" s="29" t="s">
        <v>43</v>
      </c>
      <c r="D13" s="32" t="s">
        <v>27</v>
      </c>
      <c r="E13" s="37" t="s">
        <v>44</v>
      </c>
      <c r="F13" s="37" t="s">
        <v>45</v>
      </c>
      <c r="G13" s="37" t="s">
        <v>46</v>
      </c>
      <c r="H13" s="37" t="s">
        <v>47</v>
      </c>
      <c r="I13" s="38" t="s">
        <v>24</v>
      </c>
      <c r="J13" s="34">
        <v>5.0</v>
      </c>
      <c r="K13" s="33">
        <v>2.0</v>
      </c>
      <c r="L13" s="33">
        <v>1.0</v>
      </c>
      <c r="M13" s="33">
        <v>2.3</v>
      </c>
      <c r="N13" s="33">
        <v>1.0</v>
      </c>
      <c r="O13" s="33"/>
      <c r="P13" s="35">
        <f t="shared" si="1"/>
        <v>648.5</v>
      </c>
      <c r="Q13" s="34">
        <f t="shared" si="2"/>
        <v>350</v>
      </c>
      <c r="R13" s="33">
        <f t="shared" si="8"/>
        <v>110</v>
      </c>
      <c r="S13" s="33">
        <f t="shared" si="3"/>
        <v>25</v>
      </c>
      <c r="T13" s="33">
        <f t="shared" si="4"/>
        <v>103.5</v>
      </c>
      <c r="U13" s="33">
        <f t="shared" si="5"/>
        <v>60</v>
      </c>
      <c r="V13" s="33">
        <f t="shared" si="6"/>
        <v>0</v>
      </c>
      <c r="W13" s="35">
        <f t="shared" si="7"/>
        <v>648.5</v>
      </c>
    </row>
    <row r="14" ht="20.25" customHeight="1">
      <c r="A14" s="18">
        <v>5.0</v>
      </c>
      <c r="B14" s="36">
        <v>44809.0</v>
      </c>
      <c r="C14" s="39" t="s">
        <v>48</v>
      </c>
      <c r="D14" s="32" t="s">
        <v>27</v>
      </c>
      <c r="E14" s="37" t="s">
        <v>49</v>
      </c>
      <c r="F14" s="32" t="s">
        <v>40</v>
      </c>
      <c r="G14" s="37" t="s">
        <v>50</v>
      </c>
      <c r="H14" s="32" t="s">
        <v>51</v>
      </c>
      <c r="I14" s="38"/>
      <c r="J14" s="34">
        <v>5.0</v>
      </c>
      <c r="K14" s="34">
        <v>2.2</v>
      </c>
      <c r="L14" s="34">
        <v>1.5</v>
      </c>
      <c r="M14" s="34">
        <v>2.3</v>
      </c>
      <c r="N14" s="34"/>
      <c r="O14" s="34"/>
      <c r="P14" s="35">
        <f t="shared" si="1"/>
        <v>612</v>
      </c>
      <c r="Q14" s="34">
        <f t="shared" si="2"/>
        <v>350</v>
      </c>
      <c r="R14" s="33">
        <f t="shared" si="8"/>
        <v>121</v>
      </c>
      <c r="S14" s="33">
        <f t="shared" si="3"/>
        <v>37.5</v>
      </c>
      <c r="T14" s="33">
        <f t="shared" si="4"/>
        <v>103.5</v>
      </c>
      <c r="U14" s="33">
        <f t="shared" si="5"/>
        <v>0</v>
      </c>
      <c r="V14" s="33">
        <f t="shared" si="6"/>
        <v>0</v>
      </c>
      <c r="W14" s="35">
        <f t="shared" si="7"/>
        <v>612</v>
      </c>
    </row>
    <row r="15" ht="21.75" customHeight="1">
      <c r="A15" s="18">
        <v>6.0</v>
      </c>
      <c r="B15" s="40">
        <v>44810.0</v>
      </c>
      <c r="C15" s="20" t="s">
        <v>26</v>
      </c>
      <c r="D15" s="41" t="s">
        <v>52</v>
      </c>
      <c r="E15" s="41" t="s">
        <v>53</v>
      </c>
      <c r="F15" s="41" t="s">
        <v>54</v>
      </c>
      <c r="G15" s="41" t="s">
        <v>55</v>
      </c>
      <c r="H15" s="41" t="s">
        <v>56</v>
      </c>
      <c r="I15" s="33" t="s">
        <v>24</v>
      </c>
      <c r="J15" s="34">
        <v>5.0</v>
      </c>
      <c r="K15" s="33">
        <v>2.0</v>
      </c>
      <c r="L15" s="33">
        <v>1.7</v>
      </c>
      <c r="M15" s="33">
        <v>2.1</v>
      </c>
      <c r="N15" s="33">
        <v>1.0</v>
      </c>
      <c r="O15" s="33"/>
      <c r="P15" s="35">
        <f t="shared" si="1"/>
        <v>657</v>
      </c>
      <c r="Q15" s="34">
        <f t="shared" si="2"/>
        <v>350</v>
      </c>
      <c r="R15" s="33">
        <f t="shared" si="8"/>
        <v>110</v>
      </c>
      <c r="S15" s="33">
        <f t="shared" si="3"/>
        <v>42.5</v>
      </c>
      <c r="T15" s="33">
        <f t="shared" si="4"/>
        <v>94.5</v>
      </c>
      <c r="U15" s="33">
        <f t="shared" si="5"/>
        <v>60</v>
      </c>
      <c r="V15" s="33">
        <f t="shared" si="6"/>
        <v>0</v>
      </c>
      <c r="W15" s="35">
        <f t="shared" si="7"/>
        <v>657</v>
      </c>
    </row>
    <row r="16" ht="22.5" customHeight="1">
      <c r="A16" s="18">
        <v>7.0</v>
      </c>
      <c r="B16" s="36">
        <v>44811.0</v>
      </c>
      <c r="C16" s="29" t="s">
        <v>32</v>
      </c>
      <c r="D16" s="30" t="s">
        <v>57</v>
      </c>
      <c r="E16" s="31"/>
      <c r="F16" s="32" t="s">
        <v>58</v>
      </c>
      <c r="G16" s="32" t="s">
        <v>59</v>
      </c>
      <c r="H16" s="32" t="s">
        <v>60</v>
      </c>
      <c r="I16" s="22" t="s">
        <v>25</v>
      </c>
      <c r="J16" s="42">
        <v>5.0</v>
      </c>
      <c r="K16" s="34">
        <v>2.0</v>
      </c>
      <c r="L16" s="34">
        <v>1.1</v>
      </c>
      <c r="M16" s="34">
        <v>2.0</v>
      </c>
      <c r="N16" s="34"/>
      <c r="O16" s="34">
        <v>1.0</v>
      </c>
      <c r="P16" s="35">
        <f t="shared" si="1"/>
        <v>727.5</v>
      </c>
      <c r="Q16" s="34">
        <f t="shared" si="2"/>
        <v>350</v>
      </c>
      <c r="R16" s="33">
        <f t="shared" si="8"/>
        <v>110</v>
      </c>
      <c r="S16" s="33">
        <f t="shared" si="3"/>
        <v>27.5</v>
      </c>
      <c r="T16" s="33">
        <f t="shared" si="4"/>
        <v>90</v>
      </c>
      <c r="U16" s="33">
        <f t="shared" si="5"/>
        <v>0</v>
      </c>
      <c r="V16" s="33">
        <f t="shared" si="6"/>
        <v>150</v>
      </c>
      <c r="W16" s="35">
        <f t="shared" si="7"/>
        <v>727.5</v>
      </c>
    </row>
    <row r="17" ht="21.0" customHeight="1">
      <c r="A17" s="18">
        <v>8.0</v>
      </c>
      <c r="B17" s="36">
        <v>44812.0</v>
      </c>
      <c r="C17" s="29" t="s">
        <v>37</v>
      </c>
      <c r="D17" s="32" t="s">
        <v>38</v>
      </c>
      <c r="E17" s="43" t="s">
        <v>61</v>
      </c>
      <c r="F17" s="32" t="s">
        <v>40</v>
      </c>
      <c r="G17" s="43" t="s">
        <v>62</v>
      </c>
      <c r="H17" s="44" t="s">
        <v>63</v>
      </c>
      <c r="I17" s="38" t="s">
        <v>64</v>
      </c>
      <c r="J17" s="42">
        <v>5.0</v>
      </c>
      <c r="K17" s="34">
        <v>2.0</v>
      </c>
      <c r="L17" s="34">
        <v>1.3</v>
      </c>
      <c r="M17" s="34">
        <v>2.0</v>
      </c>
      <c r="N17" s="34"/>
      <c r="O17" s="34">
        <v>1.0</v>
      </c>
      <c r="P17" s="35">
        <f t="shared" si="1"/>
        <v>732.5</v>
      </c>
      <c r="Q17" s="34">
        <f t="shared" si="2"/>
        <v>350</v>
      </c>
      <c r="R17" s="33">
        <f t="shared" si="8"/>
        <v>110</v>
      </c>
      <c r="S17" s="33">
        <f t="shared" si="3"/>
        <v>32.5</v>
      </c>
      <c r="T17" s="33">
        <f t="shared" si="4"/>
        <v>90</v>
      </c>
      <c r="U17" s="33">
        <f t="shared" si="5"/>
        <v>0</v>
      </c>
      <c r="V17" s="33">
        <f t="shared" si="6"/>
        <v>150</v>
      </c>
      <c r="W17" s="35">
        <f t="shared" si="7"/>
        <v>732.5</v>
      </c>
    </row>
    <row r="18" ht="18.75" customHeight="1">
      <c r="A18" s="18">
        <v>9.0</v>
      </c>
      <c r="B18" s="36">
        <v>44813.0</v>
      </c>
      <c r="C18" s="29" t="s">
        <v>43</v>
      </c>
      <c r="D18" s="45" t="s">
        <v>65</v>
      </c>
      <c r="E18" s="46"/>
      <c r="F18" s="46"/>
      <c r="G18" s="46"/>
      <c r="H18" s="31"/>
    </row>
    <row r="19" ht="24.75" customHeight="1">
      <c r="A19" s="18">
        <v>10.0</v>
      </c>
      <c r="B19" s="36">
        <v>44816.0</v>
      </c>
      <c r="C19" s="29" t="s">
        <v>66</v>
      </c>
      <c r="D19" s="32" t="s">
        <v>27</v>
      </c>
      <c r="E19" s="47" t="s">
        <v>67</v>
      </c>
      <c r="F19" s="32" t="s">
        <v>40</v>
      </c>
      <c r="G19" s="32" t="s">
        <v>68</v>
      </c>
      <c r="H19" s="32" t="s">
        <v>69</v>
      </c>
      <c r="I19" s="48"/>
      <c r="J19" s="34">
        <v>5.0</v>
      </c>
      <c r="K19" s="33">
        <v>2.1</v>
      </c>
      <c r="L19" s="33">
        <v>1.5</v>
      </c>
      <c r="M19" s="33">
        <v>2.3</v>
      </c>
      <c r="N19" s="33"/>
      <c r="O19" s="33"/>
      <c r="P19" s="35">
        <f t="shared" ref="P19:P33" si="9">W19</f>
        <v>606.5</v>
      </c>
      <c r="Q19" s="34">
        <f t="shared" ref="Q19:Q33" si="10">J19*70</f>
        <v>350</v>
      </c>
      <c r="R19" s="33">
        <f t="shared" ref="R19:R28" si="11">K19*55</f>
        <v>115.5</v>
      </c>
      <c r="S19" s="33">
        <f t="shared" ref="S19:S33" si="12">L19*25</f>
        <v>37.5</v>
      </c>
      <c r="T19" s="33">
        <f t="shared" ref="T19:T33" si="13">M19*45</f>
        <v>103.5</v>
      </c>
      <c r="U19" s="33">
        <f t="shared" ref="U19:U33" si="14">N19*60</f>
        <v>0</v>
      </c>
      <c r="V19" s="33">
        <f t="shared" ref="V19:V28" si="15">O19*150</f>
        <v>0</v>
      </c>
      <c r="W19" s="35">
        <f t="shared" ref="W19:W34" si="16">SUM(Q19:V19)</f>
        <v>606.5</v>
      </c>
    </row>
    <row r="20" ht="24.0" customHeight="1">
      <c r="A20" s="18">
        <v>11.0</v>
      </c>
      <c r="B20" s="36">
        <v>44817.0</v>
      </c>
      <c r="C20" s="29" t="s">
        <v>26</v>
      </c>
      <c r="D20" s="32" t="s">
        <v>52</v>
      </c>
      <c r="E20" s="32" t="s">
        <v>70</v>
      </c>
      <c r="F20" s="49" t="s">
        <v>71</v>
      </c>
      <c r="G20" s="50" t="s">
        <v>72</v>
      </c>
      <c r="H20" s="32" t="s">
        <v>73</v>
      </c>
      <c r="I20" s="33" t="s">
        <v>24</v>
      </c>
      <c r="J20" s="34">
        <v>5.0</v>
      </c>
      <c r="K20" s="33">
        <v>2.0</v>
      </c>
      <c r="L20" s="33">
        <v>1.7</v>
      </c>
      <c r="M20" s="33">
        <v>2.5</v>
      </c>
      <c r="N20" s="33">
        <v>1.0</v>
      </c>
      <c r="O20" s="33"/>
      <c r="P20" s="35">
        <f t="shared" si="9"/>
        <v>675</v>
      </c>
      <c r="Q20" s="34">
        <f t="shared" si="10"/>
        <v>350</v>
      </c>
      <c r="R20" s="33">
        <f t="shared" si="11"/>
        <v>110</v>
      </c>
      <c r="S20" s="33">
        <f t="shared" si="12"/>
        <v>42.5</v>
      </c>
      <c r="T20" s="33">
        <f t="shared" si="13"/>
        <v>112.5</v>
      </c>
      <c r="U20" s="33">
        <f t="shared" si="14"/>
        <v>60</v>
      </c>
      <c r="V20" s="33">
        <f t="shared" si="15"/>
        <v>0</v>
      </c>
      <c r="W20" s="35">
        <f t="shared" si="16"/>
        <v>675</v>
      </c>
    </row>
    <row r="21" ht="21.75" customHeight="1">
      <c r="A21" s="18">
        <v>12.0</v>
      </c>
      <c r="B21" s="36">
        <v>44818.0</v>
      </c>
      <c r="C21" s="29" t="s">
        <v>32</v>
      </c>
      <c r="D21" s="30" t="s">
        <v>74</v>
      </c>
      <c r="E21" s="31"/>
      <c r="F21" s="32" t="s">
        <v>75</v>
      </c>
      <c r="G21" s="32" t="s">
        <v>76</v>
      </c>
      <c r="H21" s="32" t="s">
        <v>77</v>
      </c>
      <c r="I21" s="33" t="s">
        <v>25</v>
      </c>
      <c r="J21" s="34">
        <v>5.0</v>
      </c>
      <c r="K21" s="34">
        <v>2.0</v>
      </c>
      <c r="L21" s="34">
        <v>1.3</v>
      </c>
      <c r="M21" s="34">
        <v>2.0</v>
      </c>
      <c r="N21" s="34"/>
      <c r="O21" s="34">
        <v>1.0</v>
      </c>
      <c r="P21" s="35">
        <f t="shared" si="9"/>
        <v>732.5</v>
      </c>
      <c r="Q21" s="34">
        <f t="shared" si="10"/>
        <v>350</v>
      </c>
      <c r="R21" s="33">
        <f t="shared" si="11"/>
        <v>110</v>
      </c>
      <c r="S21" s="33">
        <f t="shared" si="12"/>
        <v>32.5</v>
      </c>
      <c r="T21" s="33">
        <f t="shared" si="13"/>
        <v>90</v>
      </c>
      <c r="U21" s="33">
        <f t="shared" si="14"/>
        <v>0</v>
      </c>
      <c r="V21" s="33">
        <f t="shared" si="15"/>
        <v>150</v>
      </c>
      <c r="W21" s="35">
        <f t="shared" si="16"/>
        <v>732.5</v>
      </c>
    </row>
    <row r="22" ht="25.5" customHeight="1">
      <c r="A22" s="18">
        <v>13.0</v>
      </c>
      <c r="B22" s="36">
        <v>44819.0</v>
      </c>
      <c r="C22" s="29" t="s">
        <v>37</v>
      </c>
      <c r="D22" s="32" t="s">
        <v>38</v>
      </c>
      <c r="E22" s="32" t="s">
        <v>78</v>
      </c>
      <c r="F22" s="32" t="s">
        <v>40</v>
      </c>
      <c r="G22" s="50" t="s">
        <v>79</v>
      </c>
      <c r="H22" s="32" t="s">
        <v>31</v>
      </c>
      <c r="I22" s="38"/>
      <c r="J22" s="34">
        <v>5.0</v>
      </c>
      <c r="K22" s="34">
        <v>2.2</v>
      </c>
      <c r="L22" s="34">
        <v>1.7</v>
      </c>
      <c r="M22" s="34">
        <v>2.3</v>
      </c>
      <c r="N22" s="34"/>
      <c r="O22" s="34"/>
      <c r="P22" s="35">
        <f t="shared" si="9"/>
        <v>617</v>
      </c>
      <c r="Q22" s="34">
        <f t="shared" si="10"/>
        <v>350</v>
      </c>
      <c r="R22" s="33">
        <f t="shared" si="11"/>
        <v>121</v>
      </c>
      <c r="S22" s="33">
        <f t="shared" si="12"/>
        <v>42.5</v>
      </c>
      <c r="T22" s="33">
        <f t="shared" si="13"/>
        <v>103.5</v>
      </c>
      <c r="U22" s="33">
        <f t="shared" si="14"/>
        <v>0</v>
      </c>
      <c r="V22" s="33">
        <f t="shared" si="15"/>
        <v>0</v>
      </c>
      <c r="W22" s="35">
        <f t="shared" si="16"/>
        <v>617</v>
      </c>
    </row>
    <row r="23" ht="24.0" customHeight="1">
      <c r="A23" s="18">
        <v>14.0</v>
      </c>
      <c r="B23" s="36">
        <v>44820.0</v>
      </c>
      <c r="C23" s="29" t="s">
        <v>43</v>
      </c>
      <c r="D23" s="32" t="s">
        <v>27</v>
      </c>
      <c r="E23" s="50" t="s">
        <v>80</v>
      </c>
      <c r="F23" s="32" t="s">
        <v>81</v>
      </c>
      <c r="G23" s="32" t="s">
        <v>82</v>
      </c>
      <c r="H23" s="32" t="s">
        <v>83</v>
      </c>
      <c r="I23" s="33" t="s">
        <v>24</v>
      </c>
      <c r="J23" s="34">
        <v>5.0</v>
      </c>
      <c r="K23" s="34">
        <v>2.1</v>
      </c>
      <c r="L23" s="34">
        <v>1.4</v>
      </c>
      <c r="M23" s="34">
        <v>2.3</v>
      </c>
      <c r="N23" s="34">
        <v>1.0</v>
      </c>
      <c r="O23" s="34"/>
      <c r="P23" s="35">
        <f t="shared" si="9"/>
        <v>664</v>
      </c>
      <c r="Q23" s="34">
        <f t="shared" si="10"/>
        <v>350</v>
      </c>
      <c r="R23" s="33">
        <f t="shared" si="11"/>
        <v>115.5</v>
      </c>
      <c r="S23" s="33">
        <f t="shared" si="12"/>
        <v>35</v>
      </c>
      <c r="T23" s="33">
        <f t="shared" si="13"/>
        <v>103.5</v>
      </c>
      <c r="U23" s="33">
        <f t="shared" si="14"/>
        <v>60</v>
      </c>
      <c r="V23" s="33">
        <f t="shared" si="15"/>
        <v>0</v>
      </c>
      <c r="W23" s="35">
        <f t="shared" si="16"/>
        <v>664</v>
      </c>
    </row>
    <row r="24" ht="19.5" customHeight="1">
      <c r="A24" s="18">
        <v>15.0</v>
      </c>
      <c r="B24" s="51">
        <v>44823.0</v>
      </c>
      <c r="C24" s="52" t="s">
        <v>48</v>
      </c>
      <c r="D24" s="32" t="s">
        <v>27</v>
      </c>
      <c r="E24" s="53" t="s">
        <v>84</v>
      </c>
      <c r="F24" s="32" t="s">
        <v>40</v>
      </c>
      <c r="G24" s="54" t="s">
        <v>85</v>
      </c>
      <c r="H24" s="55" t="s">
        <v>86</v>
      </c>
      <c r="I24" s="56"/>
      <c r="J24" s="42">
        <v>5.0</v>
      </c>
      <c r="K24" s="34">
        <v>2.2</v>
      </c>
      <c r="L24" s="34">
        <v>1.1</v>
      </c>
      <c r="M24" s="34">
        <v>2.0</v>
      </c>
      <c r="N24" s="34"/>
      <c r="O24" s="34"/>
      <c r="P24" s="35">
        <f t="shared" si="9"/>
        <v>588.5</v>
      </c>
      <c r="Q24" s="34">
        <f t="shared" si="10"/>
        <v>350</v>
      </c>
      <c r="R24" s="33">
        <f t="shared" si="11"/>
        <v>121</v>
      </c>
      <c r="S24" s="33">
        <f t="shared" si="12"/>
        <v>27.5</v>
      </c>
      <c r="T24" s="33">
        <f t="shared" si="13"/>
        <v>90</v>
      </c>
      <c r="U24" s="33">
        <f t="shared" si="14"/>
        <v>0</v>
      </c>
      <c r="V24" s="33">
        <f t="shared" si="15"/>
        <v>0</v>
      </c>
      <c r="W24" s="35">
        <f t="shared" si="16"/>
        <v>588.5</v>
      </c>
    </row>
    <row r="25" ht="21.0" customHeight="1">
      <c r="A25" s="18">
        <v>16.0</v>
      </c>
      <c r="B25" s="51">
        <v>44824.0</v>
      </c>
      <c r="C25" s="57" t="s">
        <v>26</v>
      </c>
      <c r="D25" s="32" t="s">
        <v>52</v>
      </c>
      <c r="E25" s="32" t="s">
        <v>87</v>
      </c>
      <c r="F25" s="32" t="s">
        <v>88</v>
      </c>
      <c r="G25" s="32" t="s">
        <v>89</v>
      </c>
      <c r="H25" s="32" t="s">
        <v>90</v>
      </c>
      <c r="I25" s="33" t="s">
        <v>24</v>
      </c>
      <c r="J25" s="34">
        <v>5.0</v>
      </c>
      <c r="K25" s="34">
        <v>2.0</v>
      </c>
      <c r="L25" s="34">
        <v>1.3</v>
      </c>
      <c r="M25" s="34">
        <v>1.5</v>
      </c>
      <c r="N25" s="34">
        <v>1.0</v>
      </c>
      <c r="O25" s="34"/>
      <c r="P25" s="35">
        <f t="shared" si="9"/>
        <v>620</v>
      </c>
      <c r="Q25" s="34">
        <f t="shared" si="10"/>
        <v>350</v>
      </c>
      <c r="R25" s="33">
        <f t="shared" si="11"/>
        <v>110</v>
      </c>
      <c r="S25" s="33">
        <f t="shared" si="12"/>
        <v>32.5</v>
      </c>
      <c r="T25" s="33">
        <f t="shared" si="13"/>
        <v>67.5</v>
      </c>
      <c r="U25" s="33">
        <f t="shared" si="14"/>
        <v>60</v>
      </c>
      <c r="V25" s="33">
        <f t="shared" si="15"/>
        <v>0</v>
      </c>
      <c r="W25" s="35">
        <f t="shared" si="16"/>
        <v>620</v>
      </c>
    </row>
    <row r="26" ht="21.0" customHeight="1">
      <c r="A26" s="18">
        <v>17.0</v>
      </c>
      <c r="B26" s="51">
        <v>44825.0</v>
      </c>
      <c r="C26" s="29" t="s">
        <v>32</v>
      </c>
      <c r="D26" s="58" t="s">
        <v>27</v>
      </c>
      <c r="E26" s="59" t="s">
        <v>91</v>
      </c>
      <c r="F26" s="59" t="s">
        <v>92</v>
      </c>
      <c r="G26" s="60" t="s">
        <v>93</v>
      </c>
      <c r="H26" s="61" t="s">
        <v>51</v>
      </c>
      <c r="I26" s="33" t="s">
        <v>25</v>
      </c>
      <c r="J26" s="34">
        <v>5.0</v>
      </c>
      <c r="K26" s="34">
        <v>2.0</v>
      </c>
      <c r="L26" s="34">
        <v>1.5</v>
      </c>
      <c r="M26" s="34">
        <v>2.0</v>
      </c>
      <c r="N26" s="34"/>
      <c r="O26" s="34">
        <v>1.0</v>
      </c>
      <c r="P26" s="35">
        <f t="shared" si="9"/>
        <v>737.5</v>
      </c>
      <c r="Q26" s="34">
        <f t="shared" si="10"/>
        <v>350</v>
      </c>
      <c r="R26" s="33">
        <f t="shared" si="11"/>
        <v>110</v>
      </c>
      <c r="S26" s="33">
        <f t="shared" si="12"/>
        <v>37.5</v>
      </c>
      <c r="T26" s="33">
        <f t="shared" si="13"/>
        <v>90</v>
      </c>
      <c r="U26" s="33">
        <f t="shared" si="14"/>
        <v>0</v>
      </c>
      <c r="V26" s="33">
        <f t="shared" si="15"/>
        <v>150</v>
      </c>
      <c r="W26" s="35">
        <f t="shared" si="16"/>
        <v>737.5</v>
      </c>
    </row>
    <row r="27" ht="21.0" customHeight="1">
      <c r="A27" s="18">
        <v>18.0</v>
      </c>
      <c r="B27" s="51">
        <v>44826.0</v>
      </c>
      <c r="C27" s="29" t="s">
        <v>37</v>
      </c>
      <c r="D27" s="32" t="s">
        <v>38</v>
      </c>
      <c r="E27" s="62" t="s">
        <v>94</v>
      </c>
      <c r="F27" s="62" t="s">
        <v>40</v>
      </c>
      <c r="G27" s="63" t="s">
        <v>95</v>
      </c>
      <c r="H27" s="64" t="s">
        <v>96</v>
      </c>
      <c r="I27" s="38"/>
      <c r="J27" s="34">
        <v>5.0</v>
      </c>
      <c r="K27" s="34">
        <v>2.2</v>
      </c>
      <c r="L27" s="34">
        <v>1.7</v>
      </c>
      <c r="M27" s="34">
        <v>2.2</v>
      </c>
      <c r="N27" s="34"/>
      <c r="O27" s="34"/>
      <c r="P27" s="35">
        <f t="shared" si="9"/>
        <v>612.5</v>
      </c>
      <c r="Q27" s="34">
        <f t="shared" si="10"/>
        <v>350</v>
      </c>
      <c r="R27" s="33">
        <f t="shared" si="11"/>
        <v>121</v>
      </c>
      <c r="S27" s="33">
        <f t="shared" si="12"/>
        <v>42.5</v>
      </c>
      <c r="T27" s="33">
        <f t="shared" si="13"/>
        <v>99</v>
      </c>
      <c r="U27" s="33">
        <f t="shared" si="14"/>
        <v>0</v>
      </c>
      <c r="V27" s="33">
        <f t="shared" si="15"/>
        <v>0</v>
      </c>
      <c r="W27" s="35">
        <f t="shared" si="16"/>
        <v>612.5</v>
      </c>
    </row>
    <row r="28" ht="21.0" customHeight="1">
      <c r="A28" s="18">
        <v>19.0</v>
      </c>
      <c r="B28" s="51">
        <v>44827.0</v>
      </c>
      <c r="C28" s="29" t="s">
        <v>43</v>
      </c>
      <c r="D28" s="32" t="s">
        <v>27</v>
      </c>
      <c r="E28" s="62" t="s">
        <v>97</v>
      </c>
      <c r="F28" s="62" t="s">
        <v>98</v>
      </c>
      <c r="G28" s="62" t="s">
        <v>99</v>
      </c>
      <c r="H28" s="62" t="s">
        <v>100</v>
      </c>
      <c r="I28" s="33" t="s">
        <v>24</v>
      </c>
      <c r="J28" s="34">
        <v>5.0</v>
      </c>
      <c r="K28" s="34">
        <v>2.2</v>
      </c>
      <c r="L28" s="34">
        <v>1.7</v>
      </c>
      <c r="M28" s="34">
        <v>2.2</v>
      </c>
      <c r="N28" s="34">
        <v>1.0</v>
      </c>
      <c r="O28" s="34"/>
      <c r="P28" s="35">
        <f t="shared" si="9"/>
        <v>672.5</v>
      </c>
      <c r="Q28" s="34">
        <f t="shared" si="10"/>
        <v>350</v>
      </c>
      <c r="R28" s="33">
        <f t="shared" si="11"/>
        <v>121</v>
      </c>
      <c r="S28" s="33">
        <f t="shared" si="12"/>
        <v>42.5</v>
      </c>
      <c r="T28" s="33">
        <f t="shared" si="13"/>
        <v>99</v>
      </c>
      <c r="U28" s="33">
        <f t="shared" si="14"/>
        <v>60</v>
      </c>
      <c r="V28" s="33">
        <f t="shared" si="15"/>
        <v>0</v>
      </c>
      <c r="W28" s="35">
        <f t="shared" si="16"/>
        <v>672.5</v>
      </c>
    </row>
    <row r="29" ht="21.0" customHeight="1">
      <c r="A29" s="18">
        <v>20.0</v>
      </c>
      <c r="B29" s="36">
        <v>44830.0</v>
      </c>
      <c r="C29" s="52" t="s">
        <v>48</v>
      </c>
      <c r="D29" s="32" t="s">
        <v>27</v>
      </c>
      <c r="E29" s="50" t="s">
        <v>101</v>
      </c>
      <c r="F29" s="32" t="s">
        <v>40</v>
      </c>
      <c r="G29" s="29" t="s">
        <v>102</v>
      </c>
      <c r="H29" s="32" t="s">
        <v>103</v>
      </c>
      <c r="I29" s="65"/>
      <c r="J29" s="34">
        <v>5.0</v>
      </c>
      <c r="K29" s="34">
        <v>2.2</v>
      </c>
      <c r="L29" s="34">
        <v>1.7</v>
      </c>
      <c r="M29" s="34">
        <v>2.2</v>
      </c>
      <c r="N29" s="34"/>
      <c r="O29" s="34"/>
      <c r="P29" s="35">
        <f t="shared" si="9"/>
        <v>656.5</v>
      </c>
      <c r="Q29" s="34">
        <f t="shared" si="10"/>
        <v>350</v>
      </c>
      <c r="R29" s="33">
        <f t="shared" ref="R29:R31" si="17">K29*75</f>
        <v>165</v>
      </c>
      <c r="S29" s="33">
        <f t="shared" si="12"/>
        <v>42.5</v>
      </c>
      <c r="T29" s="33">
        <f t="shared" si="13"/>
        <v>99</v>
      </c>
      <c r="U29" s="33">
        <f t="shared" si="14"/>
        <v>0</v>
      </c>
      <c r="V29" s="33">
        <f t="shared" ref="V29:V31" si="18">O29*120</f>
        <v>0</v>
      </c>
      <c r="W29" s="35">
        <f t="shared" si="16"/>
        <v>656.5</v>
      </c>
    </row>
    <row r="30" ht="21.0" customHeight="1">
      <c r="A30" s="18">
        <v>21.0</v>
      </c>
      <c r="B30" s="36">
        <v>44831.0</v>
      </c>
      <c r="C30" s="66" t="s">
        <v>26</v>
      </c>
      <c r="D30" s="32" t="s">
        <v>52</v>
      </c>
      <c r="E30" s="32" t="s">
        <v>104</v>
      </c>
      <c r="F30" s="32" t="s">
        <v>62</v>
      </c>
      <c r="G30" s="32" t="s">
        <v>105</v>
      </c>
      <c r="H30" s="32" t="s">
        <v>106</v>
      </c>
      <c r="I30" s="38" t="s">
        <v>24</v>
      </c>
      <c r="J30" s="34">
        <v>5.0</v>
      </c>
      <c r="K30" s="33">
        <v>2.2</v>
      </c>
      <c r="L30" s="33">
        <v>1.7</v>
      </c>
      <c r="M30" s="33">
        <v>2.2</v>
      </c>
      <c r="N30" s="33">
        <v>1.0</v>
      </c>
      <c r="O30" s="33"/>
      <c r="P30" s="67">
        <f t="shared" si="9"/>
        <v>716.5</v>
      </c>
      <c r="Q30" s="34">
        <f t="shared" si="10"/>
        <v>350</v>
      </c>
      <c r="R30" s="33">
        <f t="shared" si="17"/>
        <v>165</v>
      </c>
      <c r="S30" s="33">
        <f t="shared" si="12"/>
        <v>42.5</v>
      </c>
      <c r="T30" s="33">
        <f t="shared" si="13"/>
        <v>99</v>
      </c>
      <c r="U30" s="33">
        <f t="shared" si="14"/>
        <v>60</v>
      </c>
      <c r="V30" s="33">
        <f t="shared" si="18"/>
        <v>0</v>
      </c>
      <c r="W30" s="67">
        <f t="shared" si="16"/>
        <v>716.5</v>
      </c>
    </row>
    <row r="31" ht="21.0" customHeight="1">
      <c r="A31" s="18">
        <v>22.0</v>
      </c>
      <c r="B31" s="36">
        <v>44832.0</v>
      </c>
      <c r="C31" s="66" t="s">
        <v>32</v>
      </c>
      <c r="D31" s="68" t="s">
        <v>107</v>
      </c>
      <c r="E31" s="31"/>
      <c r="F31" s="50" t="s">
        <v>108</v>
      </c>
      <c r="G31" s="50" t="s">
        <v>109</v>
      </c>
      <c r="H31" s="69" t="s">
        <v>110</v>
      </c>
      <c r="I31" s="38" t="s">
        <v>25</v>
      </c>
      <c r="J31" s="34">
        <v>5.0</v>
      </c>
      <c r="K31" s="33">
        <v>2.2</v>
      </c>
      <c r="L31" s="33">
        <v>1.7</v>
      </c>
      <c r="M31" s="33">
        <v>2.2</v>
      </c>
      <c r="N31" s="33"/>
      <c r="O31" s="34">
        <v>1.0</v>
      </c>
      <c r="P31" s="67">
        <f t="shared" si="9"/>
        <v>776.5</v>
      </c>
      <c r="Q31" s="34">
        <f t="shared" si="10"/>
        <v>350</v>
      </c>
      <c r="R31" s="33">
        <f t="shared" si="17"/>
        <v>165</v>
      </c>
      <c r="S31" s="33">
        <f t="shared" si="12"/>
        <v>42.5</v>
      </c>
      <c r="T31" s="33">
        <f t="shared" si="13"/>
        <v>99</v>
      </c>
      <c r="U31" s="33">
        <f t="shared" si="14"/>
        <v>0</v>
      </c>
      <c r="V31" s="33">
        <f t="shared" si="18"/>
        <v>120</v>
      </c>
      <c r="W31" s="67">
        <f t="shared" si="16"/>
        <v>776.5</v>
      </c>
    </row>
    <row r="32" ht="21.0" customHeight="1">
      <c r="A32" s="18">
        <v>23.0</v>
      </c>
      <c r="B32" s="36">
        <v>44833.0</v>
      </c>
      <c r="C32" s="29" t="s">
        <v>37</v>
      </c>
      <c r="D32" s="32" t="s">
        <v>38</v>
      </c>
      <c r="E32" s="53" t="s">
        <v>111</v>
      </c>
      <c r="F32" s="32" t="s">
        <v>40</v>
      </c>
      <c r="G32" s="54" t="s">
        <v>112</v>
      </c>
      <c r="H32" s="70" t="s">
        <v>113</v>
      </c>
      <c r="I32" s="38"/>
      <c r="J32" s="42">
        <v>5.0</v>
      </c>
      <c r="K32" s="34">
        <v>2.0</v>
      </c>
      <c r="L32" s="34">
        <v>1.1</v>
      </c>
      <c r="M32" s="34">
        <v>2.0</v>
      </c>
      <c r="N32" s="34"/>
      <c r="O32" s="34"/>
      <c r="P32" s="35">
        <f t="shared" si="9"/>
        <v>577.5</v>
      </c>
      <c r="Q32" s="34">
        <f t="shared" si="10"/>
        <v>350</v>
      </c>
      <c r="R32" s="33">
        <f>K32*55</f>
        <v>110</v>
      </c>
      <c r="S32" s="33">
        <f t="shared" si="12"/>
        <v>27.5</v>
      </c>
      <c r="T32" s="33">
        <f t="shared" si="13"/>
        <v>90</v>
      </c>
      <c r="U32" s="33">
        <f t="shared" si="14"/>
        <v>0</v>
      </c>
      <c r="V32" s="33">
        <f>O32*150</f>
        <v>0</v>
      </c>
      <c r="W32" s="35">
        <f t="shared" si="16"/>
        <v>577.5</v>
      </c>
    </row>
    <row r="33" ht="21.0" customHeight="1">
      <c r="A33" s="18">
        <v>24.0</v>
      </c>
      <c r="B33" s="36">
        <v>44834.0</v>
      </c>
      <c r="C33" s="29" t="s">
        <v>43</v>
      </c>
      <c r="D33" s="71" t="s">
        <v>27</v>
      </c>
      <c r="E33" s="72" t="s">
        <v>114</v>
      </c>
      <c r="F33" s="72" t="s">
        <v>115</v>
      </c>
      <c r="G33" s="73" t="s">
        <v>116</v>
      </c>
      <c r="H33" s="73" t="s">
        <v>117</v>
      </c>
      <c r="I33" s="74" t="s">
        <v>24</v>
      </c>
      <c r="J33" s="34">
        <v>5.0</v>
      </c>
      <c r="K33" s="34">
        <v>2.2</v>
      </c>
      <c r="L33" s="34">
        <v>1.5</v>
      </c>
      <c r="M33" s="34">
        <v>2.3</v>
      </c>
      <c r="N33" s="34">
        <v>1.0</v>
      </c>
      <c r="O33" s="34"/>
      <c r="P33" s="75">
        <f t="shared" si="9"/>
        <v>716</v>
      </c>
      <c r="Q33" s="34">
        <f t="shared" si="10"/>
        <v>350</v>
      </c>
      <c r="R33" s="33">
        <f>K33*75</f>
        <v>165</v>
      </c>
      <c r="S33" s="33">
        <f t="shared" si="12"/>
        <v>37.5</v>
      </c>
      <c r="T33" s="33">
        <f t="shared" si="13"/>
        <v>103.5</v>
      </c>
      <c r="U33" s="33">
        <f t="shared" si="14"/>
        <v>60</v>
      </c>
      <c r="V33" s="33">
        <f>O33*120</f>
        <v>0</v>
      </c>
      <c r="W33" s="76">
        <f t="shared" si="16"/>
        <v>716</v>
      </c>
    </row>
    <row r="34" ht="15.75" customHeight="1">
      <c r="A34" s="77" t="s">
        <v>118</v>
      </c>
      <c r="B34" s="78"/>
      <c r="C34" s="78"/>
      <c r="D34" s="78"/>
      <c r="E34" s="78"/>
      <c r="F34" s="78"/>
      <c r="G34" s="78"/>
      <c r="H34" s="79"/>
      <c r="I34" s="80"/>
      <c r="J34" s="81">
        <f t="shared" ref="J34:V34" si="19">SUM(J10:J33)/23</f>
        <v>5</v>
      </c>
      <c r="K34" s="81">
        <f t="shared" si="19"/>
        <v>2.095652174</v>
      </c>
      <c r="L34" s="81">
        <f t="shared" si="19"/>
        <v>1.473913043</v>
      </c>
      <c r="M34" s="81">
        <f t="shared" si="19"/>
        <v>2.126086957</v>
      </c>
      <c r="N34" s="81">
        <f t="shared" si="19"/>
        <v>0.3913043478</v>
      </c>
      <c r="O34" s="81">
        <f t="shared" si="19"/>
        <v>0.2608695652</v>
      </c>
      <c r="P34" s="82">
        <f t="shared" si="19"/>
        <v>668.4782609</v>
      </c>
      <c r="Q34" s="83">
        <f t="shared" si="19"/>
        <v>350</v>
      </c>
      <c r="R34" s="84">
        <f t="shared" si="19"/>
        <v>124.6521739</v>
      </c>
      <c r="S34" s="85">
        <f t="shared" si="19"/>
        <v>36.84782609</v>
      </c>
      <c r="T34" s="85">
        <f t="shared" si="19"/>
        <v>95.67391304</v>
      </c>
      <c r="U34" s="85">
        <f t="shared" si="19"/>
        <v>23.47826087</v>
      </c>
      <c r="V34" s="85">
        <f t="shared" si="19"/>
        <v>37.82608696</v>
      </c>
      <c r="W34" s="86">
        <f t="shared" si="16"/>
        <v>668.4782609</v>
      </c>
    </row>
    <row r="35" ht="15.75" customHeight="1">
      <c r="A35" s="87" t="s">
        <v>119</v>
      </c>
      <c r="B35" s="87"/>
      <c r="C35" s="87"/>
      <c r="D35" s="87"/>
      <c r="E35" s="87"/>
      <c r="F35" s="87"/>
      <c r="G35" s="87"/>
      <c r="H35" s="88"/>
      <c r="I35" s="88"/>
      <c r="J35" s="89"/>
      <c r="K35" s="89"/>
      <c r="L35" s="89"/>
      <c r="M35" s="89"/>
      <c r="N35" s="89"/>
      <c r="O35" s="89"/>
      <c r="P35" s="90"/>
      <c r="Q35" s="91"/>
      <c r="R35" s="88"/>
      <c r="S35" s="88"/>
      <c r="T35" s="88"/>
      <c r="U35" s="88"/>
      <c r="V35" s="88"/>
      <c r="W35" s="88"/>
    </row>
    <row r="36" ht="15.75" customHeight="1">
      <c r="A36" s="92" t="s">
        <v>120</v>
      </c>
      <c r="B36" s="87"/>
      <c r="C36" s="87"/>
      <c r="D36" s="87"/>
      <c r="E36" s="87"/>
      <c r="H36" s="88"/>
      <c r="I36" s="88"/>
      <c r="J36" s="89"/>
      <c r="K36" s="89"/>
      <c r="L36" s="89"/>
      <c r="M36" s="89"/>
      <c r="N36" s="89"/>
      <c r="O36" s="89"/>
    </row>
    <row r="37" ht="15.75" customHeight="1">
      <c r="A37" s="92" t="s">
        <v>121</v>
      </c>
      <c r="B37" s="87"/>
      <c r="C37" s="87"/>
      <c r="D37" s="87"/>
      <c r="E37" s="87"/>
      <c r="F37" s="87"/>
      <c r="G37" s="87"/>
      <c r="H37" s="88"/>
      <c r="I37" s="88"/>
      <c r="J37" s="89"/>
      <c r="K37" s="89"/>
      <c r="L37" s="89"/>
      <c r="M37" s="89"/>
      <c r="N37" s="89"/>
      <c r="O37" s="89"/>
    </row>
    <row r="38" ht="15.75" customHeight="1">
      <c r="A38" s="93" t="s">
        <v>122</v>
      </c>
      <c r="C38" s="87"/>
      <c r="D38" s="87"/>
      <c r="E38" s="87"/>
      <c r="F38" s="87"/>
      <c r="G38" s="87"/>
      <c r="H38" s="87"/>
      <c r="I38" s="87"/>
      <c r="J38" s="87"/>
      <c r="K38" s="87"/>
      <c r="L38" s="87"/>
      <c r="M38" s="87"/>
      <c r="N38" s="87"/>
      <c r="O38" s="87"/>
      <c r="P38" s="87"/>
      <c r="S38" s="94"/>
      <c r="T38" s="95"/>
      <c r="U38" s="95"/>
      <c r="V38" s="95"/>
      <c r="W38" s="88"/>
      <c r="X38" s="88"/>
    </row>
    <row r="39" ht="15.75" customHeight="1">
      <c r="A39" s="96" t="s">
        <v>123</v>
      </c>
      <c r="C39" s="88" t="s">
        <v>124</v>
      </c>
      <c r="D39" s="88"/>
      <c r="E39" s="88"/>
      <c r="F39" s="88"/>
      <c r="G39" s="88"/>
      <c r="H39" s="88"/>
      <c r="I39" s="88"/>
      <c r="J39" s="88"/>
      <c r="K39" s="88"/>
      <c r="L39" s="88"/>
      <c r="M39" s="88"/>
      <c r="N39" s="88"/>
      <c r="O39" s="88"/>
      <c r="P39" s="88"/>
    </row>
    <row r="40" ht="17.25" customHeight="1">
      <c r="A40" s="3" t="s">
        <v>125</v>
      </c>
    </row>
    <row r="41" ht="15.75" customHeight="1">
      <c r="B41" s="97" t="s">
        <v>126</v>
      </c>
    </row>
    <row r="42" ht="15.75" customHeight="1">
      <c r="B42" s="97" t="s">
        <v>127</v>
      </c>
    </row>
    <row r="43" ht="21.75" customHeight="1">
      <c r="B43" s="3"/>
      <c r="C43" s="3"/>
      <c r="D43" s="3"/>
      <c r="E43" s="3"/>
      <c r="F43" s="3"/>
      <c r="G43" s="3"/>
      <c r="H43" s="3"/>
      <c r="I43" s="3"/>
      <c r="J43" s="3"/>
      <c r="K43" s="3"/>
      <c r="L43" s="3"/>
      <c r="M43" s="3"/>
      <c r="N43" s="3"/>
      <c r="O43" s="3"/>
    </row>
    <row r="44" ht="12.75" hidden="1" customHeight="1"/>
    <row r="45" ht="15.75" customHeight="1">
      <c r="A45" s="98" t="s">
        <v>128</v>
      </c>
      <c r="B45" s="88"/>
      <c r="C45" s="88"/>
      <c r="D45" s="88"/>
      <c r="E45" s="88"/>
      <c r="F45" s="88"/>
      <c r="G45" s="88"/>
      <c r="H45" s="88"/>
      <c r="I45" s="88"/>
    </row>
    <row r="46" ht="15.75" customHeight="1">
      <c r="A46" s="99" t="s">
        <v>129</v>
      </c>
      <c r="B46" s="99"/>
      <c r="C46" s="99"/>
      <c r="D46" s="99"/>
      <c r="E46" s="99"/>
      <c r="F46" s="99"/>
      <c r="H46" s="99"/>
      <c r="I46" s="100">
        <v>111.0</v>
      </c>
      <c r="J46" s="101" t="s">
        <v>130</v>
      </c>
      <c r="K46" s="102">
        <v>8.0</v>
      </c>
      <c r="L46" s="101" t="s">
        <v>131</v>
      </c>
      <c r="M46" s="100">
        <v>30.0</v>
      </c>
      <c r="N46" s="100" t="s">
        <v>132</v>
      </c>
    </row>
    <row r="47" ht="15.75" customHeight="1">
      <c r="A47" s="103" t="s">
        <v>133</v>
      </c>
    </row>
    <row r="48" ht="48.0" customHeight="1">
      <c r="A48" s="104" t="s">
        <v>134</v>
      </c>
      <c r="B48" s="105" t="s">
        <v>135</v>
      </c>
      <c r="C48" s="46"/>
      <c r="D48" s="31"/>
      <c r="E48" s="106" t="s">
        <v>136</v>
      </c>
      <c r="F48" s="105" t="s">
        <v>137</v>
      </c>
      <c r="G48" s="31"/>
      <c r="H48" s="105" t="s">
        <v>138</v>
      </c>
      <c r="I48" s="46"/>
      <c r="J48" s="46"/>
      <c r="K48" s="46"/>
      <c r="L48" s="31"/>
    </row>
    <row r="49" ht="30.0" customHeight="1">
      <c r="A49" s="105" t="s">
        <v>139</v>
      </c>
      <c r="B49" s="107"/>
      <c r="C49" s="46"/>
      <c r="D49" s="31"/>
      <c r="E49" s="56"/>
      <c r="F49" s="56"/>
      <c r="G49" s="56"/>
      <c r="H49" s="107" t="s">
        <v>140</v>
      </c>
      <c r="I49" s="46"/>
      <c r="J49" s="46"/>
      <c r="K49" s="46"/>
      <c r="L49" s="31"/>
    </row>
    <row r="50" ht="30.0" customHeight="1">
      <c r="A50" s="108" t="s">
        <v>141</v>
      </c>
      <c r="B50" s="107"/>
      <c r="C50" s="46"/>
      <c r="D50" s="31"/>
      <c r="E50" s="56"/>
      <c r="F50" s="56"/>
      <c r="G50" s="56"/>
      <c r="H50" s="107" t="s">
        <v>142</v>
      </c>
      <c r="I50" s="46"/>
      <c r="J50" s="46"/>
      <c r="K50" s="46"/>
      <c r="L50" s="31"/>
    </row>
    <row r="51" ht="30.0" customHeight="1">
      <c r="A51" s="108" t="s">
        <v>143</v>
      </c>
      <c r="B51" s="107"/>
      <c r="C51" s="46"/>
      <c r="D51" s="31"/>
      <c r="E51" s="56"/>
      <c r="F51" s="56"/>
      <c r="G51" s="56"/>
      <c r="H51" s="107" t="s">
        <v>144</v>
      </c>
      <c r="I51" s="46"/>
      <c r="J51" s="46"/>
      <c r="K51" s="46"/>
      <c r="L51" s="31"/>
    </row>
    <row r="52" ht="30.0" customHeight="1">
      <c r="A52" s="108" t="s">
        <v>145</v>
      </c>
      <c r="B52" s="107"/>
      <c r="C52" s="46"/>
      <c r="D52" s="31"/>
      <c r="E52" s="56"/>
      <c r="F52" s="56"/>
      <c r="G52" s="56"/>
      <c r="H52" s="107" t="s">
        <v>146</v>
      </c>
      <c r="I52" s="46"/>
      <c r="J52" s="46"/>
      <c r="K52" s="46"/>
      <c r="L52" s="31"/>
    </row>
    <row r="53" ht="30.0" customHeight="1">
      <c r="A53" s="108" t="s">
        <v>23</v>
      </c>
      <c r="B53" s="107"/>
      <c r="C53" s="46"/>
      <c r="D53" s="31"/>
      <c r="E53" s="56"/>
      <c r="F53" s="56"/>
      <c r="G53" s="56"/>
      <c r="H53" s="107" t="s">
        <v>147</v>
      </c>
      <c r="I53" s="46"/>
      <c r="J53" s="46"/>
      <c r="K53" s="46"/>
      <c r="L53" s="31"/>
    </row>
    <row r="54" ht="30.0" customHeight="1">
      <c r="A54" s="108" t="s">
        <v>148</v>
      </c>
      <c r="B54" s="107"/>
      <c r="C54" s="46"/>
      <c r="D54" s="31"/>
      <c r="E54" s="109"/>
      <c r="F54" s="56"/>
      <c r="G54" s="56"/>
      <c r="H54" s="45"/>
      <c r="I54" s="46"/>
      <c r="J54" s="46"/>
      <c r="K54" s="46"/>
      <c r="L54" s="31"/>
    </row>
    <row r="55" ht="15.75" customHeight="1">
      <c r="A55" s="110" t="s">
        <v>149</v>
      </c>
    </row>
    <row r="56" ht="15.75" customHeight="1">
      <c r="A56" s="110" t="s">
        <v>150</v>
      </c>
    </row>
    <row r="57" ht="15.75" customHeight="1">
      <c r="A57" s="110" t="s">
        <v>151</v>
      </c>
    </row>
    <row r="58" ht="15.75" customHeight="1">
      <c r="A58" s="111" t="s">
        <v>152</v>
      </c>
    </row>
    <row r="59" ht="15.75" customHeight="1"/>
    <row r="60" ht="15.75" customHeight="1">
      <c r="A60" s="3"/>
    </row>
    <row r="61" ht="15.75" customHeight="1">
      <c r="A61" s="98" t="s">
        <v>128</v>
      </c>
      <c r="B61" s="112"/>
      <c r="C61" s="112"/>
      <c r="D61" s="112"/>
      <c r="E61" s="112"/>
      <c r="F61" s="112"/>
      <c r="G61" s="112"/>
      <c r="H61" s="112"/>
      <c r="I61" s="113"/>
      <c r="J61" s="113"/>
    </row>
    <row r="62" ht="15.75" customHeight="1">
      <c r="A62" s="99" t="s">
        <v>153</v>
      </c>
      <c r="B62" s="99"/>
      <c r="C62" s="99"/>
      <c r="D62" s="99"/>
      <c r="E62" s="99"/>
      <c r="F62" s="99"/>
      <c r="G62" s="99"/>
      <c r="H62" s="114" t="s">
        <v>154</v>
      </c>
      <c r="I62" s="102">
        <f>I46</f>
        <v>111</v>
      </c>
      <c r="J62" s="101" t="s">
        <v>155</v>
      </c>
      <c r="K62" s="102">
        <f>K46</f>
        <v>8</v>
      </c>
      <c r="L62" s="100" t="s">
        <v>131</v>
      </c>
      <c r="M62" s="100">
        <f>M46</f>
        <v>30</v>
      </c>
      <c r="N62" s="100" t="s">
        <v>132</v>
      </c>
    </row>
    <row r="63" ht="15.75" customHeight="1">
      <c r="A63" s="103" t="s">
        <v>133</v>
      </c>
    </row>
    <row r="64" ht="36.0" customHeight="1">
      <c r="A64" s="104" t="s">
        <v>134</v>
      </c>
      <c r="B64" s="105" t="s">
        <v>135</v>
      </c>
      <c r="C64" s="46"/>
      <c r="D64" s="31"/>
      <c r="E64" s="106" t="s">
        <v>136</v>
      </c>
      <c r="F64" s="105" t="s">
        <v>137</v>
      </c>
      <c r="G64" s="31"/>
      <c r="H64" s="105" t="s">
        <v>138</v>
      </c>
      <c r="I64" s="46"/>
      <c r="J64" s="46"/>
      <c r="K64" s="46"/>
      <c r="L64" s="31"/>
    </row>
    <row r="65" ht="30.0" customHeight="1">
      <c r="A65" s="105" t="s">
        <v>139</v>
      </c>
      <c r="B65" s="107"/>
      <c r="C65" s="46"/>
      <c r="D65" s="31"/>
      <c r="E65" s="56"/>
      <c r="F65" s="56"/>
      <c r="G65" s="56"/>
      <c r="H65" s="107" t="s">
        <v>156</v>
      </c>
      <c r="I65" s="46"/>
      <c r="J65" s="46"/>
      <c r="K65" s="46"/>
      <c r="L65" s="31"/>
    </row>
    <row r="66" ht="30.0" customHeight="1">
      <c r="A66" s="108" t="s">
        <v>141</v>
      </c>
      <c r="B66" s="107"/>
      <c r="C66" s="46"/>
      <c r="D66" s="31"/>
      <c r="E66" s="56"/>
      <c r="F66" s="56"/>
      <c r="G66" s="56"/>
      <c r="H66" s="107" t="s">
        <v>157</v>
      </c>
      <c r="I66" s="46"/>
      <c r="J66" s="46"/>
      <c r="K66" s="46"/>
      <c r="L66" s="31"/>
    </row>
    <row r="67" ht="30.0" customHeight="1">
      <c r="A67" s="108" t="s">
        <v>143</v>
      </c>
      <c r="B67" s="107"/>
      <c r="C67" s="46"/>
      <c r="D67" s="31"/>
      <c r="E67" s="56"/>
      <c r="F67" s="56"/>
      <c r="G67" s="56"/>
      <c r="H67" s="107" t="s">
        <v>158</v>
      </c>
      <c r="I67" s="46"/>
      <c r="J67" s="46"/>
      <c r="K67" s="46"/>
      <c r="L67" s="31"/>
    </row>
    <row r="68" ht="30.0" customHeight="1">
      <c r="A68" s="108" t="s">
        <v>145</v>
      </c>
      <c r="B68" s="107"/>
      <c r="C68" s="46"/>
      <c r="D68" s="31"/>
      <c r="E68" s="56"/>
      <c r="F68" s="56"/>
      <c r="G68" s="56"/>
      <c r="H68" s="107" t="s">
        <v>159</v>
      </c>
      <c r="I68" s="46"/>
      <c r="J68" s="46"/>
      <c r="K68" s="46"/>
      <c r="L68" s="31"/>
    </row>
    <row r="69" ht="27.75" customHeight="1">
      <c r="A69" s="108" t="s">
        <v>23</v>
      </c>
      <c r="B69" s="107"/>
      <c r="C69" s="46"/>
      <c r="D69" s="31"/>
      <c r="E69" s="56"/>
      <c r="F69" s="56"/>
      <c r="G69" s="56"/>
      <c r="H69" s="107" t="s">
        <v>160</v>
      </c>
      <c r="I69" s="46"/>
      <c r="J69" s="46"/>
      <c r="K69" s="46"/>
      <c r="L69" s="31"/>
    </row>
    <row r="70" ht="28.5" customHeight="1">
      <c r="A70" s="108" t="s">
        <v>148</v>
      </c>
      <c r="B70" s="107"/>
      <c r="C70" s="46"/>
      <c r="D70" s="31"/>
      <c r="E70" s="109"/>
      <c r="F70" s="56"/>
      <c r="G70" s="56"/>
      <c r="H70" s="45"/>
      <c r="I70" s="46"/>
      <c r="J70" s="46"/>
      <c r="K70" s="46"/>
      <c r="L70" s="31"/>
    </row>
    <row r="71" ht="23.25" customHeight="1">
      <c r="A71" s="110" t="s">
        <v>161</v>
      </c>
    </row>
    <row r="72" ht="24.75" customHeight="1">
      <c r="A72" s="110" t="s">
        <v>162</v>
      </c>
    </row>
    <row r="73" ht="27.75" customHeight="1">
      <c r="A73" s="110" t="s">
        <v>151</v>
      </c>
    </row>
    <row r="74" ht="27.0" customHeight="1">
      <c r="A74" s="111" t="s">
        <v>163</v>
      </c>
    </row>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3">
    <mergeCell ref="D1:G3"/>
    <mergeCell ref="H1:P1"/>
    <mergeCell ref="H2:P2"/>
    <mergeCell ref="H3:P3"/>
    <mergeCell ref="D4:G5"/>
    <mergeCell ref="H4:P4"/>
    <mergeCell ref="A7:O7"/>
    <mergeCell ref="A1:C6"/>
    <mergeCell ref="A8:A9"/>
    <mergeCell ref="B8:B9"/>
    <mergeCell ref="C8:C9"/>
    <mergeCell ref="D8:D9"/>
    <mergeCell ref="E8:E9"/>
    <mergeCell ref="F8:F9"/>
    <mergeCell ref="G8:G9"/>
    <mergeCell ref="H8:H9"/>
    <mergeCell ref="D11:E11"/>
    <mergeCell ref="D16:E16"/>
    <mergeCell ref="D18:H18"/>
    <mergeCell ref="D21:E21"/>
    <mergeCell ref="D31:E31"/>
    <mergeCell ref="A34:H34"/>
    <mergeCell ref="A38:B38"/>
    <mergeCell ref="H50:L50"/>
    <mergeCell ref="H51:L51"/>
    <mergeCell ref="B48:D48"/>
    <mergeCell ref="F48:G48"/>
    <mergeCell ref="H48:L48"/>
    <mergeCell ref="B49:D49"/>
    <mergeCell ref="H49:L49"/>
    <mergeCell ref="B50:D50"/>
    <mergeCell ref="B51:D51"/>
    <mergeCell ref="H64:L64"/>
    <mergeCell ref="H65:L65"/>
    <mergeCell ref="B53:D53"/>
    <mergeCell ref="H53:L53"/>
    <mergeCell ref="B54:D54"/>
    <mergeCell ref="H54:L54"/>
    <mergeCell ref="B64:D64"/>
    <mergeCell ref="F64:G64"/>
    <mergeCell ref="B65:D65"/>
    <mergeCell ref="B69:D69"/>
    <mergeCell ref="B70:D70"/>
    <mergeCell ref="B66:D66"/>
    <mergeCell ref="H66:L66"/>
    <mergeCell ref="B67:D67"/>
    <mergeCell ref="H67:L67"/>
    <mergeCell ref="B68:D68"/>
    <mergeCell ref="H68:L68"/>
    <mergeCell ref="H69:L69"/>
    <mergeCell ref="H70:L70"/>
    <mergeCell ref="V7:V9"/>
    <mergeCell ref="W7:W9"/>
    <mergeCell ref="J8:J9"/>
    <mergeCell ref="K8:K9"/>
    <mergeCell ref="L8:L9"/>
    <mergeCell ref="M8:M9"/>
    <mergeCell ref="N8:N9"/>
    <mergeCell ref="O8:O9"/>
    <mergeCell ref="H5:M5"/>
    <mergeCell ref="H6:P6"/>
    <mergeCell ref="Q7:Q9"/>
    <mergeCell ref="R7:R9"/>
    <mergeCell ref="S7:S9"/>
    <mergeCell ref="T7:T9"/>
    <mergeCell ref="U7:U9"/>
    <mergeCell ref="P8:P9"/>
    <mergeCell ref="A39:B39"/>
    <mergeCell ref="A40:P40"/>
    <mergeCell ref="B41:O41"/>
    <mergeCell ref="B42:O42"/>
    <mergeCell ref="B52:D52"/>
    <mergeCell ref="H52:L52"/>
  </mergeCells>
  <hyperlinks>
    <hyperlink r:id="rId2" ref="D4"/>
  </hyperlinks>
  <printOptions/>
  <pageMargins bottom="0.15748031496062992" footer="0.0" header="0.0" left="0.31496062992125984" right="0.31496062992125984" top="0.2362204724409449"/>
  <pageSetup paperSize="9" orientation="portrait"/>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4.78"/>
    <col customWidth="1" min="2" max="2" width="5.44"/>
    <col customWidth="1" min="3" max="3" width="2.89"/>
    <col customWidth="1" min="4" max="4" width="6.11"/>
    <col customWidth="1" min="5" max="5" width="8.44"/>
    <col customWidth="1" min="6" max="6" width="8.0"/>
    <col customWidth="1" min="7" max="7" width="7.11"/>
    <col customWidth="1" min="8" max="8" width="9.89"/>
    <col customWidth="1" min="9" max="13" width="2.89"/>
    <col customWidth="1" min="14" max="15" width="2.22"/>
    <col customWidth="1" min="16" max="16" width="3.89"/>
    <col customWidth="1" min="17" max="17" width="3.67"/>
    <col customWidth="1" min="18" max="18" width="3.22"/>
    <col customWidth="1" min="19" max="19" width="2.89"/>
    <col customWidth="1" min="20" max="20" width="3.67"/>
    <col customWidth="1" min="21" max="22" width="2.89"/>
    <col customWidth="1" min="23" max="23" width="4.22"/>
    <col customWidth="1" min="24" max="26" width="6.78"/>
  </cols>
  <sheetData>
    <row r="1" ht="15.75" customHeight="1">
      <c r="A1" s="1"/>
      <c r="D1" s="115" t="s">
        <v>164</v>
      </c>
    </row>
    <row r="2" ht="15.75" customHeight="1">
      <c r="D2" s="115" t="s">
        <v>165</v>
      </c>
    </row>
    <row r="3" ht="15.75" customHeight="1">
      <c r="D3" s="115" t="s">
        <v>166</v>
      </c>
    </row>
    <row r="4" ht="15.75" customHeight="1">
      <c r="D4" s="115" t="s">
        <v>167</v>
      </c>
    </row>
    <row r="5" ht="15.75" customHeight="1">
      <c r="D5" s="115" t="s">
        <v>168</v>
      </c>
    </row>
    <row r="6" ht="15.75" customHeight="1">
      <c r="D6" s="115" t="s">
        <v>169</v>
      </c>
    </row>
    <row r="7" ht="19.5" customHeight="1">
      <c r="A7" s="8" t="s">
        <v>170</v>
      </c>
      <c r="Q7" s="9" t="s">
        <v>9</v>
      </c>
      <c r="R7" s="10" t="s">
        <v>10</v>
      </c>
      <c r="S7" s="9" t="s">
        <v>11</v>
      </c>
      <c r="T7" s="9" t="s">
        <v>12</v>
      </c>
      <c r="U7" s="9" t="s">
        <v>13</v>
      </c>
      <c r="V7" s="9" t="s">
        <v>14</v>
      </c>
      <c r="W7" s="11" t="s">
        <v>15</v>
      </c>
    </row>
    <row r="8" ht="21.75" customHeight="1">
      <c r="A8" s="12" t="s">
        <v>16</v>
      </c>
      <c r="B8" s="13" t="s">
        <v>17</v>
      </c>
      <c r="C8" s="13" t="s">
        <v>18</v>
      </c>
      <c r="D8" s="13" t="s">
        <v>19</v>
      </c>
      <c r="E8" s="13" t="s">
        <v>20</v>
      </c>
      <c r="F8" s="13" t="s">
        <v>21</v>
      </c>
      <c r="G8" s="13" t="s">
        <v>22</v>
      </c>
      <c r="H8" s="13" t="s">
        <v>23</v>
      </c>
      <c r="I8" s="14" t="s">
        <v>24</v>
      </c>
      <c r="J8" s="9" t="s">
        <v>9</v>
      </c>
      <c r="K8" s="10" t="s">
        <v>10</v>
      </c>
      <c r="L8" s="9" t="s">
        <v>11</v>
      </c>
      <c r="M8" s="9" t="s">
        <v>12</v>
      </c>
      <c r="N8" s="9" t="s">
        <v>13</v>
      </c>
      <c r="O8" s="15" t="s">
        <v>14</v>
      </c>
      <c r="P8" s="11" t="s">
        <v>15</v>
      </c>
      <c r="Q8" s="16"/>
      <c r="R8" s="16"/>
      <c r="S8" s="16"/>
      <c r="T8" s="16"/>
      <c r="U8" s="16"/>
      <c r="V8" s="16"/>
      <c r="W8" s="16"/>
    </row>
    <row r="9" ht="15.75" customHeight="1">
      <c r="A9" s="17"/>
      <c r="B9" s="17"/>
      <c r="C9" s="17"/>
      <c r="D9" s="17"/>
      <c r="E9" s="17"/>
      <c r="F9" s="17"/>
      <c r="G9" s="17"/>
      <c r="H9" s="17"/>
      <c r="I9" s="14" t="s">
        <v>25</v>
      </c>
      <c r="J9" s="17"/>
      <c r="K9" s="17"/>
      <c r="L9" s="17"/>
      <c r="M9" s="17"/>
      <c r="N9" s="17"/>
      <c r="O9" s="17"/>
      <c r="P9" s="16"/>
      <c r="Q9" s="17"/>
      <c r="R9" s="17"/>
      <c r="S9" s="17"/>
      <c r="T9" s="17"/>
      <c r="U9" s="17"/>
      <c r="V9" s="17"/>
      <c r="W9" s="17"/>
    </row>
    <row r="10" ht="15.75" customHeight="1">
      <c r="A10" s="18">
        <v>1.0</v>
      </c>
      <c r="B10" s="28">
        <v>44803.0</v>
      </c>
      <c r="C10" s="29" t="s">
        <v>26</v>
      </c>
      <c r="D10" s="21" t="s">
        <v>27</v>
      </c>
      <c r="E10" s="21" t="s">
        <v>171</v>
      </c>
      <c r="F10" s="21" t="s">
        <v>29</v>
      </c>
      <c r="G10" s="21" t="s">
        <v>30</v>
      </c>
      <c r="H10" s="21" t="s">
        <v>31</v>
      </c>
      <c r="I10" s="22" t="s">
        <v>24</v>
      </c>
      <c r="J10" s="42">
        <v>5.0</v>
      </c>
      <c r="K10" s="34">
        <v>2.0</v>
      </c>
      <c r="L10" s="34">
        <v>1.3</v>
      </c>
      <c r="M10" s="34">
        <v>2.0</v>
      </c>
      <c r="N10" s="34">
        <v>1.0</v>
      </c>
      <c r="O10" s="34"/>
      <c r="P10" s="35">
        <f t="shared" ref="P10:P17" si="1">W10</f>
        <v>642.5</v>
      </c>
      <c r="Q10" s="34">
        <f t="shared" ref="Q10:Q17" si="2">J10*70</f>
        <v>350</v>
      </c>
      <c r="R10" s="33">
        <f t="shared" ref="R10:R17" si="3">K10*55</f>
        <v>110</v>
      </c>
      <c r="S10" s="33">
        <f t="shared" ref="S10:S17" si="4">L10*25</f>
        <v>32.5</v>
      </c>
      <c r="T10" s="33">
        <f t="shared" ref="T10:T17" si="5">M10*45</f>
        <v>90</v>
      </c>
      <c r="U10" s="33">
        <f t="shared" ref="U10:U17" si="6">N10*60</f>
        <v>60</v>
      </c>
      <c r="V10" s="33">
        <f t="shared" ref="V10:V17" si="7">O10*150</f>
        <v>0</v>
      </c>
      <c r="W10" s="35">
        <f t="shared" ref="W10:W17" si="8">SUM(Q10:V10)</f>
        <v>642.5</v>
      </c>
    </row>
    <row r="11" ht="21.75" customHeight="1">
      <c r="A11" s="18">
        <v>2.0</v>
      </c>
      <c r="B11" s="28">
        <v>44804.0</v>
      </c>
      <c r="C11" s="29" t="s">
        <v>32</v>
      </c>
      <c r="D11" s="30" t="s">
        <v>33</v>
      </c>
      <c r="E11" s="31"/>
      <c r="F11" s="32" t="s">
        <v>172</v>
      </c>
      <c r="G11" s="32" t="s">
        <v>35</v>
      </c>
      <c r="H11" s="32" t="s">
        <v>173</v>
      </c>
      <c r="I11" s="33" t="s">
        <v>25</v>
      </c>
      <c r="J11" s="34">
        <v>5.0</v>
      </c>
      <c r="K11" s="34">
        <v>2.0</v>
      </c>
      <c r="L11" s="34">
        <v>1.3</v>
      </c>
      <c r="M11" s="34">
        <v>2.3</v>
      </c>
      <c r="N11" s="34"/>
      <c r="O11" s="34">
        <v>1.0</v>
      </c>
      <c r="P11" s="35">
        <f t="shared" si="1"/>
        <v>746</v>
      </c>
      <c r="Q11" s="34">
        <f t="shared" si="2"/>
        <v>350</v>
      </c>
      <c r="R11" s="33">
        <f t="shared" si="3"/>
        <v>110</v>
      </c>
      <c r="S11" s="33">
        <f t="shared" si="4"/>
        <v>32.5</v>
      </c>
      <c r="T11" s="33">
        <f t="shared" si="5"/>
        <v>103.5</v>
      </c>
      <c r="U11" s="33">
        <f t="shared" si="6"/>
        <v>0</v>
      </c>
      <c r="V11" s="33">
        <f t="shared" si="7"/>
        <v>150</v>
      </c>
      <c r="W11" s="35">
        <f t="shared" si="8"/>
        <v>746</v>
      </c>
    </row>
    <row r="12" ht="21.75" customHeight="1">
      <c r="A12" s="18">
        <v>3.0</v>
      </c>
      <c r="B12" s="36">
        <v>44805.0</v>
      </c>
      <c r="C12" s="29" t="s">
        <v>37</v>
      </c>
      <c r="D12" s="32" t="s">
        <v>38</v>
      </c>
      <c r="E12" s="32" t="s">
        <v>174</v>
      </c>
      <c r="F12" s="32" t="s">
        <v>40</v>
      </c>
      <c r="G12" s="37" t="s">
        <v>175</v>
      </c>
      <c r="H12" s="32" t="s">
        <v>42</v>
      </c>
      <c r="I12" s="38"/>
      <c r="J12" s="34">
        <v>5.0</v>
      </c>
      <c r="K12" s="33">
        <v>2.2</v>
      </c>
      <c r="L12" s="33">
        <v>1.5</v>
      </c>
      <c r="M12" s="33">
        <v>2.3</v>
      </c>
      <c r="N12" s="33"/>
      <c r="O12" s="33"/>
      <c r="P12" s="35">
        <f t="shared" si="1"/>
        <v>612</v>
      </c>
      <c r="Q12" s="34">
        <f t="shared" si="2"/>
        <v>350</v>
      </c>
      <c r="R12" s="33">
        <f t="shared" si="3"/>
        <v>121</v>
      </c>
      <c r="S12" s="33">
        <f t="shared" si="4"/>
        <v>37.5</v>
      </c>
      <c r="T12" s="33">
        <f t="shared" si="5"/>
        <v>103.5</v>
      </c>
      <c r="U12" s="33">
        <f t="shared" si="6"/>
        <v>0</v>
      </c>
      <c r="V12" s="33">
        <f t="shared" si="7"/>
        <v>0</v>
      </c>
      <c r="W12" s="35">
        <f t="shared" si="8"/>
        <v>612</v>
      </c>
    </row>
    <row r="13" ht="21.75" customHeight="1">
      <c r="A13" s="18">
        <v>4.0</v>
      </c>
      <c r="B13" s="36">
        <v>44806.0</v>
      </c>
      <c r="C13" s="29" t="s">
        <v>43</v>
      </c>
      <c r="D13" s="32" t="s">
        <v>27</v>
      </c>
      <c r="E13" s="37" t="s">
        <v>176</v>
      </c>
      <c r="F13" s="37" t="s">
        <v>177</v>
      </c>
      <c r="G13" s="37" t="s">
        <v>178</v>
      </c>
      <c r="H13" s="37" t="s">
        <v>47</v>
      </c>
      <c r="I13" s="38" t="s">
        <v>24</v>
      </c>
      <c r="J13" s="34">
        <v>5.0</v>
      </c>
      <c r="K13" s="34">
        <v>2.0</v>
      </c>
      <c r="L13" s="34">
        <v>1.7</v>
      </c>
      <c r="M13" s="34">
        <v>2.2</v>
      </c>
      <c r="N13" s="34">
        <v>1.0</v>
      </c>
      <c r="O13" s="34"/>
      <c r="P13" s="35">
        <f t="shared" si="1"/>
        <v>661.5</v>
      </c>
      <c r="Q13" s="34">
        <f t="shared" si="2"/>
        <v>350</v>
      </c>
      <c r="R13" s="33">
        <f t="shared" si="3"/>
        <v>110</v>
      </c>
      <c r="S13" s="33">
        <f t="shared" si="4"/>
        <v>42.5</v>
      </c>
      <c r="T13" s="33">
        <f t="shared" si="5"/>
        <v>99</v>
      </c>
      <c r="U13" s="33">
        <f t="shared" si="6"/>
        <v>60</v>
      </c>
      <c r="V13" s="33">
        <f t="shared" si="7"/>
        <v>0</v>
      </c>
      <c r="W13" s="35">
        <f t="shared" si="8"/>
        <v>661.5</v>
      </c>
    </row>
    <row r="14" ht="21.0" customHeight="1">
      <c r="A14" s="18">
        <v>5.0</v>
      </c>
      <c r="B14" s="36">
        <v>44809.0</v>
      </c>
      <c r="C14" s="39" t="s">
        <v>48</v>
      </c>
      <c r="D14" s="32" t="s">
        <v>27</v>
      </c>
      <c r="E14" s="37" t="s">
        <v>179</v>
      </c>
      <c r="F14" s="32" t="s">
        <v>40</v>
      </c>
      <c r="G14" s="37" t="s">
        <v>180</v>
      </c>
      <c r="H14" s="32" t="s">
        <v>181</v>
      </c>
      <c r="I14" s="38"/>
      <c r="J14" s="34">
        <v>5.0</v>
      </c>
      <c r="K14" s="33">
        <v>2.0</v>
      </c>
      <c r="L14" s="33">
        <v>1.0</v>
      </c>
      <c r="M14" s="33">
        <v>2.3</v>
      </c>
      <c r="N14" s="33"/>
      <c r="O14" s="33"/>
      <c r="P14" s="35">
        <f t="shared" si="1"/>
        <v>588.5</v>
      </c>
      <c r="Q14" s="34">
        <f t="shared" si="2"/>
        <v>350</v>
      </c>
      <c r="R14" s="33">
        <f t="shared" si="3"/>
        <v>110</v>
      </c>
      <c r="S14" s="33">
        <f t="shared" si="4"/>
        <v>25</v>
      </c>
      <c r="T14" s="33">
        <f t="shared" si="5"/>
        <v>103.5</v>
      </c>
      <c r="U14" s="33">
        <f t="shared" si="6"/>
        <v>0</v>
      </c>
      <c r="V14" s="33">
        <f t="shared" si="7"/>
        <v>0</v>
      </c>
      <c r="W14" s="35">
        <f t="shared" si="8"/>
        <v>588.5</v>
      </c>
    </row>
    <row r="15" ht="20.25" customHeight="1">
      <c r="A15" s="18">
        <v>6.0</v>
      </c>
      <c r="B15" s="36">
        <v>44810.0</v>
      </c>
      <c r="C15" s="29" t="s">
        <v>26</v>
      </c>
      <c r="D15" s="116" t="s">
        <v>27</v>
      </c>
      <c r="E15" s="116" t="s">
        <v>182</v>
      </c>
      <c r="F15" s="116" t="s">
        <v>54</v>
      </c>
      <c r="G15" s="116" t="s">
        <v>55</v>
      </c>
      <c r="H15" s="41" t="s">
        <v>56</v>
      </c>
      <c r="I15" s="38" t="s">
        <v>24</v>
      </c>
      <c r="J15" s="34">
        <v>5.0</v>
      </c>
      <c r="K15" s="34">
        <v>2.2</v>
      </c>
      <c r="L15" s="34">
        <v>1.5</v>
      </c>
      <c r="M15" s="34">
        <v>2.3</v>
      </c>
      <c r="N15" s="34">
        <v>1.0</v>
      </c>
      <c r="O15" s="34"/>
      <c r="P15" s="35">
        <f t="shared" si="1"/>
        <v>672</v>
      </c>
      <c r="Q15" s="34">
        <f t="shared" si="2"/>
        <v>350</v>
      </c>
      <c r="R15" s="33">
        <f t="shared" si="3"/>
        <v>121</v>
      </c>
      <c r="S15" s="33">
        <f t="shared" si="4"/>
        <v>37.5</v>
      </c>
      <c r="T15" s="33">
        <f t="shared" si="5"/>
        <v>103.5</v>
      </c>
      <c r="U15" s="33">
        <f t="shared" si="6"/>
        <v>60</v>
      </c>
      <c r="V15" s="33">
        <f t="shared" si="7"/>
        <v>0</v>
      </c>
      <c r="W15" s="35">
        <f t="shared" si="8"/>
        <v>672</v>
      </c>
    </row>
    <row r="16" ht="21.75" customHeight="1">
      <c r="A16" s="18">
        <v>7.0</v>
      </c>
      <c r="B16" s="36">
        <v>44811.0</v>
      </c>
      <c r="C16" s="29" t="s">
        <v>32</v>
      </c>
      <c r="D16" s="30" t="s">
        <v>183</v>
      </c>
      <c r="E16" s="31"/>
      <c r="F16" s="117" t="s">
        <v>58</v>
      </c>
      <c r="G16" s="117" t="s">
        <v>59</v>
      </c>
      <c r="H16" s="117" t="s">
        <v>60</v>
      </c>
      <c r="I16" s="33" t="s">
        <v>25</v>
      </c>
      <c r="J16" s="34">
        <v>5.0</v>
      </c>
      <c r="K16" s="33">
        <v>2.0</v>
      </c>
      <c r="L16" s="33">
        <v>1.7</v>
      </c>
      <c r="M16" s="33">
        <v>2.1</v>
      </c>
      <c r="N16" s="34"/>
      <c r="O16" s="34">
        <v>1.0</v>
      </c>
      <c r="P16" s="35">
        <f t="shared" si="1"/>
        <v>747</v>
      </c>
      <c r="Q16" s="34">
        <f t="shared" si="2"/>
        <v>350</v>
      </c>
      <c r="R16" s="33">
        <f t="shared" si="3"/>
        <v>110</v>
      </c>
      <c r="S16" s="33">
        <f t="shared" si="4"/>
        <v>42.5</v>
      </c>
      <c r="T16" s="33">
        <f t="shared" si="5"/>
        <v>94.5</v>
      </c>
      <c r="U16" s="33">
        <f t="shared" si="6"/>
        <v>0</v>
      </c>
      <c r="V16" s="33">
        <f t="shared" si="7"/>
        <v>150</v>
      </c>
      <c r="W16" s="35">
        <f t="shared" si="8"/>
        <v>747</v>
      </c>
    </row>
    <row r="17" ht="22.5" customHeight="1">
      <c r="A17" s="18">
        <v>8.0</v>
      </c>
      <c r="B17" s="36">
        <v>44812.0</v>
      </c>
      <c r="C17" s="29" t="s">
        <v>37</v>
      </c>
      <c r="D17" s="32" t="s">
        <v>38</v>
      </c>
      <c r="E17" s="43" t="s">
        <v>184</v>
      </c>
      <c r="F17" s="32" t="s">
        <v>40</v>
      </c>
      <c r="G17" s="43" t="s">
        <v>185</v>
      </c>
      <c r="H17" s="44" t="s">
        <v>63</v>
      </c>
      <c r="I17" s="38" t="s">
        <v>64</v>
      </c>
      <c r="J17" s="42">
        <v>5.0</v>
      </c>
      <c r="K17" s="34">
        <v>2.0</v>
      </c>
      <c r="L17" s="34">
        <v>1.3</v>
      </c>
      <c r="M17" s="34">
        <v>2.0</v>
      </c>
      <c r="N17" s="34"/>
      <c r="O17" s="34">
        <v>1.0</v>
      </c>
      <c r="P17" s="35">
        <f t="shared" si="1"/>
        <v>732.5</v>
      </c>
      <c r="Q17" s="34">
        <f t="shared" si="2"/>
        <v>350</v>
      </c>
      <c r="R17" s="33">
        <f t="shared" si="3"/>
        <v>110</v>
      </c>
      <c r="S17" s="33">
        <f t="shared" si="4"/>
        <v>32.5</v>
      </c>
      <c r="T17" s="33">
        <f t="shared" si="5"/>
        <v>90</v>
      </c>
      <c r="U17" s="33">
        <f t="shared" si="6"/>
        <v>0</v>
      </c>
      <c r="V17" s="33">
        <f t="shared" si="7"/>
        <v>150</v>
      </c>
      <c r="W17" s="35">
        <f t="shared" si="8"/>
        <v>732.5</v>
      </c>
    </row>
    <row r="18" ht="21.0" customHeight="1">
      <c r="A18" s="18">
        <v>9.0</v>
      </c>
      <c r="B18" s="36">
        <v>44813.0</v>
      </c>
      <c r="C18" s="29" t="s">
        <v>43</v>
      </c>
      <c r="E18" s="45" t="s">
        <v>65</v>
      </c>
      <c r="F18" s="46"/>
      <c r="G18" s="46"/>
      <c r="H18" s="46"/>
      <c r="I18" s="31"/>
    </row>
    <row r="19" ht="18.75" customHeight="1">
      <c r="A19" s="18">
        <v>10.0</v>
      </c>
      <c r="B19" s="36">
        <v>44816.0</v>
      </c>
      <c r="C19" s="29" t="s">
        <v>66</v>
      </c>
      <c r="D19" s="117" t="s">
        <v>27</v>
      </c>
      <c r="E19" s="32" t="s">
        <v>186</v>
      </c>
      <c r="F19" s="32" t="s">
        <v>40</v>
      </c>
      <c r="G19" s="29" t="s">
        <v>68</v>
      </c>
      <c r="H19" s="32" t="s">
        <v>69</v>
      </c>
      <c r="I19" s="48"/>
      <c r="J19" s="23">
        <v>5.0</v>
      </c>
      <c r="K19" s="24">
        <v>2.0</v>
      </c>
      <c r="L19" s="24">
        <v>1.5</v>
      </c>
      <c r="M19" s="24">
        <v>1.5</v>
      </c>
      <c r="N19" s="24"/>
      <c r="O19" s="24"/>
      <c r="P19" s="25">
        <f t="shared" ref="P19:P34" si="9">W19</f>
        <v>605</v>
      </c>
      <c r="Q19" s="26">
        <f t="shared" ref="Q19:Q33" si="10">J19*70</f>
        <v>350</v>
      </c>
      <c r="R19" s="24">
        <f>K19*75</f>
        <v>150</v>
      </c>
      <c r="S19" s="24">
        <f t="shared" ref="S19:S33" si="11">L19*25</f>
        <v>37.5</v>
      </c>
      <c r="T19" s="24">
        <f t="shared" ref="T19:T33" si="12">M19*45</f>
        <v>67.5</v>
      </c>
      <c r="U19" s="24">
        <f t="shared" ref="U19:U33" si="13">N19*60</f>
        <v>0</v>
      </c>
      <c r="V19" s="24">
        <f t="shared" ref="V19:V28" si="14">O19*150</f>
        <v>0</v>
      </c>
      <c r="W19" s="67">
        <f t="shared" ref="W19:W33" si="15">SUM(Q19:V19)</f>
        <v>605</v>
      </c>
    </row>
    <row r="20" ht="24.75" customHeight="1">
      <c r="A20" s="18">
        <v>11.0</v>
      </c>
      <c r="B20" s="36">
        <v>44817.0</v>
      </c>
      <c r="C20" s="29" t="s">
        <v>26</v>
      </c>
      <c r="D20" s="117" t="s">
        <v>52</v>
      </c>
      <c r="E20" s="32" t="s">
        <v>187</v>
      </c>
      <c r="F20" s="49" t="s">
        <v>71</v>
      </c>
      <c r="G20" s="50" t="s">
        <v>188</v>
      </c>
      <c r="H20" s="32" t="s">
        <v>73</v>
      </c>
      <c r="I20" s="33" t="s">
        <v>24</v>
      </c>
      <c r="J20" s="34">
        <v>5.0</v>
      </c>
      <c r="K20" s="33">
        <v>2.1</v>
      </c>
      <c r="L20" s="33">
        <v>1.5</v>
      </c>
      <c r="M20" s="33">
        <v>2.3</v>
      </c>
      <c r="N20" s="34">
        <v>1.0</v>
      </c>
      <c r="O20" s="34"/>
      <c r="P20" s="35">
        <f t="shared" si="9"/>
        <v>666.5</v>
      </c>
      <c r="Q20" s="34">
        <f t="shared" si="10"/>
        <v>350</v>
      </c>
      <c r="R20" s="33">
        <f t="shared" ref="R20:R28" si="16">K20*55</f>
        <v>115.5</v>
      </c>
      <c r="S20" s="33">
        <f t="shared" si="11"/>
        <v>37.5</v>
      </c>
      <c r="T20" s="33">
        <f t="shared" si="12"/>
        <v>103.5</v>
      </c>
      <c r="U20" s="33">
        <f t="shared" si="13"/>
        <v>60</v>
      </c>
      <c r="V20" s="33">
        <f t="shared" si="14"/>
        <v>0</v>
      </c>
      <c r="W20" s="35">
        <f t="shared" si="15"/>
        <v>666.5</v>
      </c>
    </row>
    <row r="21" ht="24.0" customHeight="1">
      <c r="A21" s="18">
        <v>12.0</v>
      </c>
      <c r="B21" s="36">
        <v>44818.0</v>
      </c>
      <c r="C21" s="29" t="s">
        <v>32</v>
      </c>
      <c r="D21" s="30" t="s">
        <v>74</v>
      </c>
      <c r="E21" s="31"/>
      <c r="F21" s="32" t="s">
        <v>75</v>
      </c>
      <c r="G21" s="32" t="s">
        <v>189</v>
      </c>
      <c r="H21" s="32" t="s">
        <v>190</v>
      </c>
      <c r="I21" s="33" t="s">
        <v>25</v>
      </c>
      <c r="J21" s="34">
        <v>5.0</v>
      </c>
      <c r="K21" s="33">
        <v>2.0</v>
      </c>
      <c r="L21" s="33">
        <v>1.7</v>
      </c>
      <c r="M21" s="33">
        <v>2.5</v>
      </c>
      <c r="N21" s="34"/>
      <c r="O21" s="34">
        <v>1.0</v>
      </c>
      <c r="P21" s="35">
        <f t="shared" si="9"/>
        <v>765</v>
      </c>
      <c r="Q21" s="34">
        <f t="shared" si="10"/>
        <v>350</v>
      </c>
      <c r="R21" s="33">
        <f t="shared" si="16"/>
        <v>110</v>
      </c>
      <c r="S21" s="33">
        <f t="shared" si="11"/>
        <v>42.5</v>
      </c>
      <c r="T21" s="33">
        <f t="shared" si="12"/>
        <v>112.5</v>
      </c>
      <c r="U21" s="33">
        <f t="shared" si="13"/>
        <v>0</v>
      </c>
      <c r="V21" s="33">
        <f t="shared" si="14"/>
        <v>150</v>
      </c>
      <c r="W21" s="35">
        <f t="shared" si="15"/>
        <v>765</v>
      </c>
    </row>
    <row r="22" ht="21.75" customHeight="1">
      <c r="A22" s="18">
        <v>13.0</v>
      </c>
      <c r="B22" s="36">
        <v>44819.0</v>
      </c>
      <c r="C22" s="29" t="s">
        <v>37</v>
      </c>
      <c r="D22" s="32" t="s">
        <v>38</v>
      </c>
      <c r="E22" s="118" t="s">
        <v>191</v>
      </c>
      <c r="F22" s="32" t="s">
        <v>40</v>
      </c>
      <c r="G22" s="119" t="s">
        <v>79</v>
      </c>
      <c r="H22" s="21" t="s">
        <v>31</v>
      </c>
      <c r="I22" s="38"/>
      <c r="J22" s="34">
        <v>5.0</v>
      </c>
      <c r="K22" s="34">
        <v>2.0</v>
      </c>
      <c r="L22" s="34">
        <v>1.3</v>
      </c>
      <c r="M22" s="34">
        <v>2.0</v>
      </c>
      <c r="N22" s="33"/>
      <c r="O22" s="33"/>
      <c r="P22" s="35">
        <f t="shared" si="9"/>
        <v>582.5</v>
      </c>
      <c r="Q22" s="34">
        <f t="shared" si="10"/>
        <v>350</v>
      </c>
      <c r="R22" s="33">
        <f t="shared" si="16"/>
        <v>110</v>
      </c>
      <c r="S22" s="33">
        <f t="shared" si="11"/>
        <v>32.5</v>
      </c>
      <c r="T22" s="33">
        <f t="shared" si="12"/>
        <v>90</v>
      </c>
      <c r="U22" s="33">
        <f t="shared" si="13"/>
        <v>0</v>
      </c>
      <c r="V22" s="33">
        <f t="shared" si="14"/>
        <v>0</v>
      </c>
      <c r="W22" s="35">
        <f t="shared" si="15"/>
        <v>582.5</v>
      </c>
    </row>
    <row r="23" ht="25.5" customHeight="1">
      <c r="A23" s="18">
        <v>14.0</v>
      </c>
      <c r="B23" s="36">
        <v>44820.0</v>
      </c>
      <c r="C23" s="29" t="s">
        <v>43</v>
      </c>
      <c r="D23" s="117" t="s">
        <v>27</v>
      </c>
      <c r="E23" s="50" t="s">
        <v>192</v>
      </c>
      <c r="F23" s="32" t="s">
        <v>81</v>
      </c>
      <c r="G23" s="21" t="s">
        <v>193</v>
      </c>
      <c r="H23" s="32" t="s">
        <v>83</v>
      </c>
      <c r="I23" s="33" t="s">
        <v>24</v>
      </c>
      <c r="J23" s="34">
        <v>5.0</v>
      </c>
      <c r="K23" s="34">
        <v>2.2</v>
      </c>
      <c r="L23" s="34">
        <v>1.7</v>
      </c>
      <c r="M23" s="34">
        <v>2.3</v>
      </c>
      <c r="N23" s="34">
        <v>1.0</v>
      </c>
      <c r="O23" s="34"/>
      <c r="P23" s="35">
        <f t="shared" si="9"/>
        <v>677</v>
      </c>
      <c r="Q23" s="34">
        <f t="shared" si="10"/>
        <v>350</v>
      </c>
      <c r="R23" s="33">
        <f t="shared" si="16"/>
        <v>121</v>
      </c>
      <c r="S23" s="33">
        <f t="shared" si="11"/>
        <v>42.5</v>
      </c>
      <c r="T23" s="33">
        <f t="shared" si="12"/>
        <v>103.5</v>
      </c>
      <c r="U23" s="33">
        <f t="shared" si="13"/>
        <v>60</v>
      </c>
      <c r="V23" s="33">
        <f t="shared" si="14"/>
        <v>0</v>
      </c>
      <c r="W23" s="35">
        <f t="shared" si="15"/>
        <v>677</v>
      </c>
    </row>
    <row r="24" ht="24.0" customHeight="1">
      <c r="A24" s="18">
        <v>15.0</v>
      </c>
      <c r="B24" s="51">
        <v>44823.0</v>
      </c>
      <c r="C24" s="52" t="s">
        <v>48</v>
      </c>
      <c r="D24" s="117" t="s">
        <v>27</v>
      </c>
      <c r="E24" s="53" t="s">
        <v>194</v>
      </c>
      <c r="F24" s="32" t="s">
        <v>40</v>
      </c>
      <c r="G24" s="53" t="s">
        <v>93</v>
      </c>
      <c r="H24" s="55" t="s">
        <v>86</v>
      </c>
      <c r="I24" s="56"/>
      <c r="J24" s="34">
        <v>5.0</v>
      </c>
      <c r="K24" s="34">
        <v>2.1</v>
      </c>
      <c r="L24" s="34">
        <v>1.4</v>
      </c>
      <c r="M24" s="34">
        <v>2.3</v>
      </c>
      <c r="N24" s="34"/>
      <c r="O24" s="34"/>
      <c r="P24" s="35">
        <f t="shared" si="9"/>
        <v>604</v>
      </c>
      <c r="Q24" s="34">
        <f t="shared" si="10"/>
        <v>350</v>
      </c>
      <c r="R24" s="33">
        <f t="shared" si="16"/>
        <v>115.5</v>
      </c>
      <c r="S24" s="33">
        <f t="shared" si="11"/>
        <v>35</v>
      </c>
      <c r="T24" s="33">
        <f t="shared" si="12"/>
        <v>103.5</v>
      </c>
      <c r="U24" s="33">
        <f t="shared" si="13"/>
        <v>0</v>
      </c>
      <c r="V24" s="33">
        <f t="shared" si="14"/>
        <v>0</v>
      </c>
      <c r="W24" s="35">
        <f t="shared" si="15"/>
        <v>604</v>
      </c>
    </row>
    <row r="25" ht="19.5" customHeight="1">
      <c r="A25" s="18">
        <v>16.0</v>
      </c>
      <c r="B25" s="51">
        <v>44824.0</v>
      </c>
      <c r="C25" s="57" t="s">
        <v>26</v>
      </c>
      <c r="D25" s="32" t="s">
        <v>195</v>
      </c>
      <c r="E25" s="32" t="s">
        <v>196</v>
      </c>
      <c r="F25" s="32" t="s">
        <v>88</v>
      </c>
      <c r="G25" s="32" t="s">
        <v>197</v>
      </c>
      <c r="H25" s="32" t="s">
        <v>198</v>
      </c>
      <c r="I25" s="33" t="s">
        <v>24</v>
      </c>
      <c r="J25" s="42">
        <v>5.0</v>
      </c>
      <c r="K25" s="34">
        <v>2.0</v>
      </c>
      <c r="L25" s="34">
        <v>1.1</v>
      </c>
      <c r="M25" s="34">
        <v>2.0</v>
      </c>
      <c r="N25" s="34">
        <v>1.0</v>
      </c>
      <c r="O25" s="34"/>
      <c r="P25" s="35">
        <f t="shared" si="9"/>
        <v>637.5</v>
      </c>
      <c r="Q25" s="34">
        <f t="shared" si="10"/>
        <v>350</v>
      </c>
      <c r="R25" s="33">
        <f t="shared" si="16"/>
        <v>110</v>
      </c>
      <c r="S25" s="33">
        <f t="shared" si="11"/>
        <v>27.5</v>
      </c>
      <c r="T25" s="33">
        <f t="shared" si="12"/>
        <v>90</v>
      </c>
      <c r="U25" s="33">
        <f t="shared" si="13"/>
        <v>60</v>
      </c>
      <c r="V25" s="33">
        <f t="shared" si="14"/>
        <v>0</v>
      </c>
      <c r="W25" s="35">
        <f t="shared" si="15"/>
        <v>637.5</v>
      </c>
    </row>
    <row r="26" ht="21.0" customHeight="1">
      <c r="A26" s="18">
        <v>17.0</v>
      </c>
      <c r="B26" s="51">
        <v>44825.0</v>
      </c>
      <c r="C26" s="29" t="s">
        <v>32</v>
      </c>
      <c r="D26" s="58" t="s">
        <v>27</v>
      </c>
      <c r="E26" s="59" t="s">
        <v>91</v>
      </c>
      <c r="F26" s="59" t="s">
        <v>92</v>
      </c>
      <c r="G26" s="60" t="s">
        <v>93</v>
      </c>
      <c r="H26" s="61" t="s">
        <v>51</v>
      </c>
      <c r="I26" s="33" t="s">
        <v>25</v>
      </c>
      <c r="J26" s="34">
        <v>5.0</v>
      </c>
      <c r="K26" s="34">
        <v>2.0</v>
      </c>
      <c r="L26" s="34">
        <v>1.3</v>
      </c>
      <c r="M26" s="34">
        <v>2.0</v>
      </c>
      <c r="N26" s="34"/>
      <c r="O26" s="34">
        <v>1.0</v>
      </c>
      <c r="P26" s="35">
        <f t="shared" si="9"/>
        <v>732.5</v>
      </c>
      <c r="Q26" s="34">
        <f t="shared" si="10"/>
        <v>350</v>
      </c>
      <c r="R26" s="33">
        <f t="shared" si="16"/>
        <v>110</v>
      </c>
      <c r="S26" s="33">
        <f t="shared" si="11"/>
        <v>32.5</v>
      </c>
      <c r="T26" s="33">
        <f t="shared" si="12"/>
        <v>90</v>
      </c>
      <c r="U26" s="33">
        <f t="shared" si="13"/>
        <v>0</v>
      </c>
      <c r="V26" s="33">
        <f t="shared" si="14"/>
        <v>150</v>
      </c>
      <c r="W26" s="35">
        <f t="shared" si="15"/>
        <v>732.5</v>
      </c>
    </row>
    <row r="27" ht="21.0" customHeight="1">
      <c r="A27" s="18">
        <v>18.0</v>
      </c>
      <c r="B27" s="51">
        <v>44826.0</v>
      </c>
      <c r="C27" s="29" t="s">
        <v>37</v>
      </c>
      <c r="D27" s="32" t="s">
        <v>38</v>
      </c>
      <c r="E27" s="62" t="s">
        <v>199</v>
      </c>
      <c r="F27" s="32" t="s">
        <v>40</v>
      </c>
      <c r="G27" s="63" t="s">
        <v>95</v>
      </c>
      <c r="H27" s="64" t="s">
        <v>96</v>
      </c>
      <c r="I27" s="38"/>
      <c r="J27" s="34">
        <v>5.0</v>
      </c>
      <c r="K27" s="34">
        <v>2.0</v>
      </c>
      <c r="L27" s="34">
        <v>1.5</v>
      </c>
      <c r="M27" s="34">
        <v>2.0</v>
      </c>
      <c r="N27" s="33"/>
      <c r="O27" s="33"/>
      <c r="P27" s="35">
        <f t="shared" si="9"/>
        <v>587.5</v>
      </c>
      <c r="Q27" s="34">
        <f t="shared" si="10"/>
        <v>350</v>
      </c>
      <c r="R27" s="33">
        <f t="shared" si="16"/>
        <v>110</v>
      </c>
      <c r="S27" s="33">
        <f t="shared" si="11"/>
        <v>37.5</v>
      </c>
      <c r="T27" s="33">
        <f t="shared" si="12"/>
        <v>90</v>
      </c>
      <c r="U27" s="33">
        <f t="shared" si="13"/>
        <v>0</v>
      </c>
      <c r="V27" s="33">
        <f t="shared" si="14"/>
        <v>0</v>
      </c>
      <c r="W27" s="35">
        <f t="shared" si="15"/>
        <v>587.5</v>
      </c>
    </row>
    <row r="28" ht="21.0" customHeight="1">
      <c r="A28" s="18">
        <v>19.0</v>
      </c>
      <c r="B28" s="51">
        <v>44827.0</v>
      </c>
      <c r="C28" s="29" t="s">
        <v>43</v>
      </c>
      <c r="D28" s="117" t="s">
        <v>27</v>
      </c>
      <c r="E28" s="62" t="s">
        <v>200</v>
      </c>
      <c r="F28" s="62" t="s">
        <v>98</v>
      </c>
      <c r="G28" s="54" t="s">
        <v>85</v>
      </c>
      <c r="H28" s="62" t="s">
        <v>201</v>
      </c>
      <c r="I28" s="33" t="s">
        <v>24</v>
      </c>
      <c r="J28" s="34">
        <v>5.0</v>
      </c>
      <c r="K28" s="34">
        <v>2.2</v>
      </c>
      <c r="L28" s="34">
        <v>1.7</v>
      </c>
      <c r="M28" s="34">
        <v>2.2</v>
      </c>
      <c r="N28" s="34">
        <v>1.0</v>
      </c>
      <c r="O28" s="34"/>
      <c r="P28" s="35">
        <f t="shared" si="9"/>
        <v>672.5</v>
      </c>
      <c r="Q28" s="34">
        <f t="shared" si="10"/>
        <v>350</v>
      </c>
      <c r="R28" s="33">
        <f t="shared" si="16"/>
        <v>121</v>
      </c>
      <c r="S28" s="33">
        <f t="shared" si="11"/>
        <v>42.5</v>
      </c>
      <c r="T28" s="33">
        <f t="shared" si="12"/>
        <v>99</v>
      </c>
      <c r="U28" s="33">
        <f t="shared" si="13"/>
        <v>60</v>
      </c>
      <c r="V28" s="33">
        <f t="shared" si="14"/>
        <v>0</v>
      </c>
      <c r="W28" s="35">
        <f t="shared" si="15"/>
        <v>672.5</v>
      </c>
    </row>
    <row r="29" ht="21.0" customHeight="1">
      <c r="A29" s="18">
        <v>20.0</v>
      </c>
      <c r="B29" s="36">
        <v>44830.0</v>
      </c>
      <c r="C29" s="52" t="s">
        <v>48</v>
      </c>
      <c r="D29" s="32" t="s">
        <v>27</v>
      </c>
      <c r="E29" s="120" t="s">
        <v>202</v>
      </c>
      <c r="F29" s="32" t="s">
        <v>40</v>
      </c>
      <c r="G29" s="117" t="s">
        <v>203</v>
      </c>
      <c r="H29" s="32" t="s">
        <v>103</v>
      </c>
      <c r="I29" s="65"/>
      <c r="J29" s="34">
        <v>5.0</v>
      </c>
      <c r="K29" s="34">
        <v>2.2</v>
      </c>
      <c r="L29" s="34">
        <v>1.7</v>
      </c>
      <c r="M29" s="34">
        <v>2.2</v>
      </c>
      <c r="N29" s="34"/>
      <c r="O29" s="34"/>
      <c r="P29" s="35">
        <f t="shared" si="9"/>
        <v>656.5</v>
      </c>
      <c r="Q29" s="34">
        <f t="shared" si="10"/>
        <v>350</v>
      </c>
      <c r="R29" s="33">
        <f t="shared" ref="R29:R31" si="17">K29*75</f>
        <v>165</v>
      </c>
      <c r="S29" s="33">
        <f t="shared" si="11"/>
        <v>42.5</v>
      </c>
      <c r="T29" s="33">
        <f t="shared" si="12"/>
        <v>99</v>
      </c>
      <c r="U29" s="33">
        <f t="shared" si="13"/>
        <v>0</v>
      </c>
      <c r="V29" s="33">
        <f t="shared" ref="V29:V31" si="18">O29*120</f>
        <v>0</v>
      </c>
      <c r="W29" s="35">
        <f t="shared" si="15"/>
        <v>656.5</v>
      </c>
    </row>
    <row r="30" ht="21.0" customHeight="1">
      <c r="A30" s="18">
        <v>21.0</v>
      </c>
      <c r="B30" s="36">
        <v>44831.0</v>
      </c>
      <c r="C30" s="66" t="s">
        <v>26</v>
      </c>
      <c r="D30" s="32" t="s">
        <v>52</v>
      </c>
      <c r="E30" s="32" t="s">
        <v>204</v>
      </c>
      <c r="F30" s="32" t="s">
        <v>62</v>
      </c>
      <c r="G30" s="32" t="s">
        <v>105</v>
      </c>
      <c r="H30" s="32" t="s">
        <v>205</v>
      </c>
      <c r="I30" s="38" t="s">
        <v>24</v>
      </c>
      <c r="J30" s="34">
        <v>5.0</v>
      </c>
      <c r="K30" s="33">
        <v>2.2</v>
      </c>
      <c r="L30" s="33">
        <v>1.7</v>
      </c>
      <c r="M30" s="33">
        <v>2.2</v>
      </c>
      <c r="N30" s="34">
        <v>1.0</v>
      </c>
      <c r="O30" s="34"/>
      <c r="P30" s="67">
        <f t="shared" si="9"/>
        <v>716.5</v>
      </c>
      <c r="Q30" s="34">
        <f t="shared" si="10"/>
        <v>350</v>
      </c>
      <c r="R30" s="33">
        <f t="shared" si="17"/>
        <v>165</v>
      </c>
      <c r="S30" s="33">
        <f t="shared" si="11"/>
        <v>42.5</v>
      </c>
      <c r="T30" s="33">
        <f t="shared" si="12"/>
        <v>99</v>
      </c>
      <c r="U30" s="33">
        <f t="shared" si="13"/>
        <v>60</v>
      </c>
      <c r="V30" s="33">
        <f t="shared" si="18"/>
        <v>0</v>
      </c>
      <c r="W30" s="67">
        <f t="shared" si="15"/>
        <v>716.5</v>
      </c>
    </row>
    <row r="31" ht="21.0" customHeight="1">
      <c r="A31" s="18">
        <v>22.0</v>
      </c>
      <c r="B31" s="36">
        <v>44832.0</v>
      </c>
      <c r="C31" s="66" t="s">
        <v>32</v>
      </c>
      <c r="D31" s="68" t="s">
        <v>206</v>
      </c>
      <c r="E31" s="31"/>
      <c r="F31" s="32" t="s">
        <v>207</v>
      </c>
      <c r="G31" s="50" t="s">
        <v>109</v>
      </c>
      <c r="H31" s="69" t="s">
        <v>110</v>
      </c>
      <c r="I31" s="38" t="s">
        <v>25</v>
      </c>
      <c r="J31" s="34">
        <v>5.0</v>
      </c>
      <c r="K31" s="33">
        <v>2.2</v>
      </c>
      <c r="L31" s="33">
        <v>1.7</v>
      </c>
      <c r="M31" s="33">
        <v>2.0</v>
      </c>
      <c r="N31" s="34"/>
      <c r="O31" s="34">
        <v>1.0</v>
      </c>
      <c r="P31" s="67">
        <f t="shared" si="9"/>
        <v>767.5</v>
      </c>
      <c r="Q31" s="34">
        <f t="shared" si="10"/>
        <v>350</v>
      </c>
      <c r="R31" s="33">
        <f t="shared" si="17"/>
        <v>165</v>
      </c>
      <c r="S31" s="33">
        <f t="shared" si="11"/>
        <v>42.5</v>
      </c>
      <c r="T31" s="33">
        <f t="shared" si="12"/>
        <v>90</v>
      </c>
      <c r="U31" s="33">
        <f t="shared" si="13"/>
        <v>0</v>
      </c>
      <c r="V31" s="33">
        <f t="shared" si="18"/>
        <v>120</v>
      </c>
      <c r="W31" s="67">
        <f t="shared" si="15"/>
        <v>767.5</v>
      </c>
    </row>
    <row r="32" ht="21.0" customHeight="1">
      <c r="A32" s="18">
        <v>23.0</v>
      </c>
      <c r="B32" s="36">
        <v>44833.0</v>
      </c>
      <c r="C32" s="29" t="s">
        <v>37</v>
      </c>
      <c r="D32" s="117" t="s">
        <v>38</v>
      </c>
      <c r="E32" s="53" t="s">
        <v>208</v>
      </c>
      <c r="F32" s="32" t="s">
        <v>40</v>
      </c>
      <c r="G32" s="54" t="s">
        <v>112</v>
      </c>
      <c r="H32" s="70" t="s">
        <v>113</v>
      </c>
      <c r="I32" s="38"/>
      <c r="J32" s="34">
        <v>5.0</v>
      </c>
      <c r="K32" s="34">
        <v>2.1</v>
      </c>
      <c r="L32" s="34">
        <v>1.4</v>
      </c>
      <c r="M32" s="34">
        <v>2.3</v>
      </c>
      <c r="N32" s="34"/>
      <c r="O32" s="34"/>
      <c r="P32" s="35">
        <f t="shared" si="9"/>
        <v>604</v>
      </c>
      <c r="Q32" s="34">
        <f t="shared" si="10"/>
        <v>350</v>
      </c>
      <c r="R32" s="33">
        <f>K32*55</f>
        <v>115.5</v>
      </c>
      <c r="S32" s="33">
        <f t="shared" si="11"/>
        <v>35</v>
      </c>
      <c r="T32" s="33">
        <f t="shared" si="12"/>
        <v>103.5</v>
      </c>
      <c r="U32" s="33">
        <f t="shared" si="13"/>
        <v>0</v>
      </c>
      <c r="V32" s="33">
        <f>O32*150</f>
        <v>0</v>
      </c>
      <c r="W32" s="35">
        <f t="shared" si="15"/>
        <v>604</v>
      </c>
    </row>
    <row r="33" ht="21.0" customHeight="1">
      <c r="A33" s="18">
        <v>24.0</v>
      </c>
      <c r="B33" s="36">
        <v>44834.0</v>
      </c>
      <c r="C33" s="29" t="s">
        <v>43</v>
      </c>
      <c r="D33" s="71" t="s">
        <v>27</v>
      </c>
      <c r="E33" s="72" t="s">
        <v>114</v>
      </c>
      <c r="F33" s="73" t="s">
        <v>115</v>
      </c>
      <c r="G33" s="73" t="s">
        <v>116</v>
      </c>
      <c r="H33" s="73" t="s">
        <v>117</v>
      </c>
      <c r="I33" s="74" t="s">
        <v>24</v>
      </c>
      <c r="J33" s="34">
        <v>5.0</v>
      </c>
      <c r="K33" s="34">
        <v>2.2</v>
      </c>
      <c r="L33" s="34">
        <v>1.5</v>
      </c>
      <c r="M33" s="34">
        <v>2.3</v>
      </c>
      <c r="N33" s="34">
        <v>1.0</v>
      </c>
      <c r="O33" s="34"/>
      <c r="P33" s="121">
        <f t="shared" si="9"/>
        <v>716</v>
      </c>
      <c r="Q33" s="34">
        <f t="shared" si="10"/>
        <v>350</v>
      </c>
      <c r="R33" s="33">
        <f>K33*75</f>
        <v>165</v>
      </c>
      <c r="S33" s="33">
        <f t="shared" si="11"/>
        <v>37.5</v>
      </c>
      <c r="T33" s="33">
        <f t="shared" si="12"/>
        <v>103.5</v>
      </c>
      <c r="U33" s="33">
        <f t="shared" si="13"/>
        <v>60</v>
      </c>
      <c r="V33" s="33">
        <f>O33*120</f>
        <v>0</v>
      </c>
      <c r="W33" s="122">
        <f t="shared" si="15"/>
        <v>716</v>
      </c>
    </row>
    <row r="34" ht="15.75" customHeight="1">
      <c r="A34" s="77" t="s">
        <v>118</v>
      </c>
      <c r="B34" s="78"/>
      <c r="C34" s="78"/>
      <c r="D34" s="78"/>
      <c r="E34" s="78"/>
      <c r="F34" s="78"/>
      <c r="G34" s="78"/>
      <c r="H34" s="79"/>
      <c r="I34" s="80"/>
      <c r="J34" s="81">
        <f t="shared" ref="J34:O34" si="19">SUM(J11:J32)/23</f>
        <v>4.565217391</v>
      </c>
      <c r="K34" s="81">
        <f t="shared" si="19"/>
        <v>1.9</v>
      </c>
      <c r="L34" s="81">
        <f t="shared" si="19"/>
        <v>1.356521739</v>
      </c>
      <c r="M34" s="81">
        <f t="shared" si="19"/>
        <v>1.969565217</v>
      </c>
      <c r="N34" s="81">
        <f t="shared" si="19"/>
        <v>0.3043478261</v>
      </c>
      <c r="O34" s="81">
        <f t="shared" si="19"/>
        <v>0.2608695652</v>
      </c>
      <c r="P34" s="82">
        <f t="shared" si="9"/>
        <v>559.5833333</v>
      </c>
      <c r="Q34" s="83">
        <f t="shared" ref="Q34:W34" si="20">SUM(Q11:Q31)/24</f>
        <v>291.6666667</v>
      </c>
      <c r="R34" s="84">
        <f t="shared" si="20"/>
        <v>102.5</v>
      </c>
      <c r="S34" s="85">
        <f t="shared" si="20"/>
        <v>31.04166667</v>
      </c>
      <c r="T34" s="85">
        <f t="shared" si="20"/>
        <v>80.625</v>
      </c>
      <c r="U34" s="85">
        <f t="shared" si="20"/>
        <v>17.5</v>
      </c>
      <c r="V34" s="85">
        <f t="shared" si="20"/>
        <v>36.25</v>
      </c>
      <c r="W34" s="86">
        <f t="shared" si="20"/>
        <v>559.5833333</v>
      </c>
    </row>
    <row r="35" ht="15.75" customHeight="1">
      <c r="A35" s="87" t="s">
        <v>119</v>
      </c>
      <c r="B35" s="87"/>
      <c r="C35" s="87"/>
      <c r="D35" s="87"/>
      <c r="E35" s="87"/>
      <c r="F35" s="87"/>
      <c r="G35" s="87"/>
      <c r="H35" s="88"/>
      <c r="I35" s="88"/>
      <c r="J35" s="89"/>
      <c r="K35" s="89"/>
      <c r="L35" s="89"/>
      <c r="M35" s="89"/>
      <c r="N35" s="89"/>
      <c r="O35" s="89"/>
      <c r="P35" s="90"/>
      <c r="Q35" s="91"/>
      <c r="R35" s="88"/>
      <c r="S35" s="88"/>
      <c r="T35" s="88"/>
      <c r="U35" s="88"/>
      <c r="V35" s="88"/>
      <c r="W35" s="88"/>
    </row>
    <row r="36" ht="15.75" customHeight="1">
      <c r="A36" s="92" t="s">
        <v>120</v>
      </c>
      <c r="B36" s="87"/>
      <c r="C36" s="87"/>
      <c r="D36" s="87"/>
      <c r="E36" s="87"/>
      <c r="H36" s="88"/>
      <c r="I36" s="88"/>
      <c r="J36" s="89"/>
      <c r="K36" s="89"/>
      <c r="L36" s="89"/>
      <c r="M36" s="89"/>
      <c r="N36" s="89"/>
      <c r="O36" s="89"/>
    </row>
    <row r="37" ht="15.75" customHeight="1">
      <c r="A37" s="92" t="s">
        <v>121</v>
      </c>
      <c r="B37" s="87"/>
      <c r="C37" s="87"/>
      <c r="D37" s="87"/>
      <c r="E37" s="87"/>
      <c r="F37" s="87"/>
      <c r="G37" s="87"/>
      <c r="H37" s="88"/>
      <c r="I37" s="88"/>
      <c r="J37" s="89"/>
      <c r="K37" s="89"/>
      <c r="L37" s="89"/>
      <c r="M37" s="89"/>
      <c r="N37" s="89"/>
      <c r="O37" s="89"/>
    </row>
    <row r="38" ht="15.75" customHeight="1">
      <c r="A38" s="93" t="s">
        <v>122</v>
      </c>
      <c r="C38" s="87"/>
      <c r="D38" s="87"/>
      <c r="E38" s="87"/>
      <c r="F38" s="87"/>
      <c r="G38" s="87"/>
      <c r="H38" s="87"/>
      <c r="I38" s="87"/>
      <c r="J38" s="87"/>
      <c r="K38" s="87"/>
      <c r="L38" s="87"/>
      <c r="M38" s="87"/>
      <c r="N38" s="87"/>
      <c r="O38" s="87"/>
      <c r="P38" s="87"/>
      <c r="S38" s="94"/>
      <c r="T38" s="95"/>
      <c r="U38" s="95"/>
      <c r="V38" s="95"/>
      <c r="W38" s="88"/>
      <c r="X38" s="88"/>
    </row>
    <row r="39" ht="15.75" customHeight="1">
      <c r="A39" s="96" t="s">
        <v>123</v>
      </c>
      <c r="C39" s="88" t="s">
        <v>124</v>
      </c>
      <c r="D39" s="88"/>
      <c r="E39" s="88"/>
      <c r="F39" s="88"/>
      <c r="G39" s="88"/>
      <c r="H39" s="88"/>
      <c r="I39" s="88"/>
      <c r="J39" s="88"/>
      <c r="K39" s="88"/>
      <c r="L39" s="88"/>
      <c r="M39" s="88"/>
      <c r="N39" s="88"/>
      <c r="O39" s="88"/>
      <c r="P39" s="88"/>
    </row>
    <row r="40" ht="17.25" customHeight="1">
      <c r="A40" s="3" t="s">
        <v>125</v>
      </c>
    </row>
    <row r="41" ht="15.75" customHeight="1">
      <c r="B41" s="97" t="s">
        <v>126</v>
      </c>
    </row>
    <row r="42" ht="15.75" customHeight="1">
      <c r="B42" s="97" t="s">
        <v>127</v>
      </c>
    </row>
    <row r="43" ht="12.75" hidden="1" customHeight="1">
      <c r="A43" s="123" t="s">
        <v>209</v>
      </c>
      <c r="B43" s="31"/>
      <c r="C43" s="124" t="s">
        <v>210</v>
      </c>
      <c r="D43" s="124" t="s">
        <v>109</v>
      </c>
      <c r="E43" s="124" t="s">
        <v>110</v>
      </c>
      <c r="F43" s="125" t="s">
        <v>25</v>
      </c>
      <c r="G43" s="34">
        <v>5.0</v>
      </c>
      <c r="H43" s="33">
        <v>2.2</v>
      </c>
      <c r="I43" s="33">
        <v>1.7</v>
      </c>
      <c r="J43" s="33">
        <v>2.2</v>
      </c>
      <c r="K43" s="33"/>
      <c r="L43" s="34">
        <v>1.0</v>
      </c>
      <c r="M43" s="126">
        <f>T43</f>
        <v>776.5</v>
      </c>
      <c r="N43" s="34">
        <f>G43*70</f>
        <v>350</v>
      </c>
      <c r="O43" s="33">
        <f>H43*75</f>
        <v>165</v>
      </c>
      <c r="P43" s="33">
        <f>I43*25</f>
        <v>42.5</v>
      </c>
      <c r="Q43" s="33">
        <f>J43*45</f>
        <v>99</v>
      </c>
      <c r="R43" s="33">
        <f>K43*60</f>
        <v>0</v>
      </c>
      <c r="S43" s="33">
        <f>L43*120</f>
        <v>120</v>
      </c>
      <c r="T43" s="126">
        <f>SUM(N43:S43)</f>
        <v>776.5</v>
      </c>
    </row>
    <row r="44" ht="12.75" customHeight="1">
      <c r="A44" s="127"/>
      <c r="F44" s="128"/>
      <c r="G44" s="91"/>
      <c r="H44" s="129"/>
      <c r="I44" s="129"/>
      <c r="J44" s="129"/>
      <c r="K44" s="129"/>
      <c r="L44" s="91"/>
      <c r="M44" s="90"/>
      <c r="N44" s="91"/>
      <c r="O44" s="129"/>
      <c r="P44" s="129"/>
      <c r="Q44" s="129"/>
      <c r="R44" s="129"/>
      <c r="S44" s="129"/>
      <c r="T44" s="90"/>
    </row>
    <row r="45" ht="12.75" customHeight="1">
      <c r="A45" s="127"/>
      <c r="G45" s="91"/>
      <c r="H45" s="129"/>
      <c r="I45" s="129"/>
      <c r="J45" s="129"/>
      <c r="K45" s="129"/>
      <c r="L45" s="91"/>
      <c r="M45" s="90"/>
      <c r="N45" s="91"/>
      <c r="O45" s="129"/>
      <c r="P45" s="129"/>
      <c r="Q45" s="129"/>
      <c r="R45" s="129"/>
      <c r="S45" s="129"/>
      <c r="T45" s="90"/>
    </row>
    <row r="46" ht="15.75" customHeight="1">
      <c r="A46" s="98" t="s">
        <v>128</v>
      </c>
      <c r="B46" s="88"/>
      <c r="C46" s="88"/>
      <c r="D46" s="88"/>
      <c r="E46" s="88"/>
      <c r="F46" s="88"/>
      <c r="G46" s="88"/>
      <c r="H46" s="88"/>
      <c r="I46" s="88"/>
    </row>
    <row r="47" ht="15.75" customHeight="1">
      <c r="A47" s="99" t="s">
        <v>211</v>
      </c>
      <c r="B47" s="99"/>
      <c r="C47" s="99"/>
      <c r="D47" s="99"/>
      <c r="E47" s="99"/>
      <c r="F47" s="99"/>
      <c r="H47" s="99"/>
      <c r="I47" s="130">
        <v>111.0</v>
      </c>
      <c r="J47" s="114" t="s">
        <v>212</v>
      </c>
      <c r="K47" s="99">
        <v>8.0</v>
      </c>
      <c r="L47" s="114" t="s">
        <v>131</v>
      </c>
      <c r="M47" s="131">
        <v>30.0</v>
      </c>
      <c r="N47" s="131" t="s">
        <v>132</v>
      </c>
    </row>
    <row r="48" ht="15.75" customHeight="1">
      <c r="A48" s="103" t="s">
        <v>133</v>
      </c>
    </row>
    <row r="49" ht="48.0" customHeight="1">
      <c r="A49" s="104" t="s">
        <v>134</v>
      </c>
      <c r="B49" s="105" t="s">
        <v>135</v>
      </c>
      <c r="C49" s="46"/>
      <c r="D49" s="31"/>
      <c r="E49" s="106" t="s">
        <v>136</v>
      </c>
      <c r="F49" s="105" t="s">
        <v>137</v>
      </c>
      <c r="G49" s="31"/>
      <c r="H49" s="105" t="s">
        <v>138</v>
      </c>
      <c r="I49" s="46"/>
      <c r="J49" s="46"/>
      <c r="K49" s="46"/>
      <c r="L49" s="31"/>
    </row>
    <row r="50" ht="30.0" customHeight="1">
      <c r="A50" s="105" t="s">
        <v>139</v>
      </c>
      <c r="B50" s="107"/>
      <c r="C50" s="46"/>
      <c r="D50" s="31"/>
      <c r="E50" s="56"/>
      <c r="F50" s="56"/>
      <c r="G50" s="56"/>
      <c r="H50" s="107" t="s">
        <v>213</v>
      </c>
      <c r="I50" s="46"/>
      <c r="J50" s="46"/>
      <c r="K50" s="46"/>
      <c r="L50" s="31"/>
    </row>
    <row r="51" ht="30.0" customHeight="1">
      <c r="A51" s="108" t="s">
        <v>141</v>
      </c>
      <c r="B51" s="107"/>
      <c r="C51" s="46"/>
      <c r="D51" s="31"/>
      <c r="E51" s="56"/>
      <c r="F51" s="56"/>
      <c r="G51" s="56"/>
      <c r="H51" s="107" t="s">
        <v>214</v>
      </c>
      <c r="I51" s="46"/>
      <c r="J51" s="46"/>
      <c r="K51" s="46"/>
      <c r="L51" s="31"/>
    </row>
    <row r="52" ht="30.0" customHeight="1">
      <c r="A52" s="108" t="s">
        <v>143</v>
      </c>
      <c r="B52" s="107"/>
      <c r="C52" s="46"/>
      <c r="D52" s="31"/>
      <c r="E52" s="56"/>
      <c r="F52" s="56"/>
      <c r="G52" s="56"/>
      <c r="H52" s="107" t="s">
        <v>215</v>
      </c>
      <c r="I52" s="46"/>
      <c r="J52" s="46"/>
      <c r="K52" s="46"/>
      <c r="L52" s="31"/>
    </row>
    <row r="53" ht="30.0" customHeight="1">
      <c r="A53" s="108" t="s">
        <v>145</v>
      </c>
      <c r="B53" s="107"/>
      <c r="C53" s="46"/>
      <c r="D53" s="31"/>
      <c r="E53" s="56"/>
      <c r="F53" s="56"/>
      <c r="G53" s="56"/>
      <c r="H53" s="107" t="s">
        <v>216</v>
      </c>
      <c r="I53" s="46"/>
      <c r="J53" s="46"/>
      <c r="K53" s="46"/>
      <c r="L53" s="31"/>
    </row>
    <row r="54" ht="30.0" customHeight="1">
      <c r="A54" s="108" t="s">
        <v>23</v>
      </c>
      <c r="B54" s="107"/>
      <c r="C54" s="46"/>
      <c r="D54" s="31"/>
      <c r="E54" s="56"/>
      <c r="F54" s="56"/>
      <c r="G54" s="56"/>
      <c r="H54" s="107" t="s">
        <v>217</v>
      </c>
      <c r="I54" s="46"/>
      <c r="J54" s="46"/>
      <c r="K54" s="46"/>
      <c r="L54" s="31"/>
    </row>
    <row r="55" ht="30.0" customHeight="1">
      <c r="A55" s="108" t="s">
        <v>148</v>
      </c>
      <c r="B55" s="107"/>
      <c r="C55" s="46"/>
      <c r="D55" s="31"/>
      <c r="E55" s="109"/>
      <c r="F55" s="56"/>
      <c r="G55" s="56"/>
      <c r="H55" s="45"/>
      <c r="I55" s="46"/>
      <c r="J55" s="46"/>
      <c r="K55" s="46"/>
      <c r="L55" s="31"/>
    </row>
    <row r="56" ht="15.75" customHeight="1">
      <c r="A56" s="110" t="s">
        <v>218</v>
      </c>
    </row>
    <row r="57" ht="15.75" customHeight="1">
      <c r="A57" s="110" t="s">
        <v>219</v>
      </c>
    </row>
    <row r="58" ht="15.75" customHeight="1">
      <c r="A58" s="110" t="s">
        <v>151</v>
      </c>
    </row>
    <row r="59" ht="15.75" customHeight="1">
      <c r="A59" s="111" t="s">
        <v>220</v>
      </c>
    </row>
    <row r="60" ht="15.75" customHeight="1"/>
    <row r="61" ht="15.75" customHeight="1">
      <c r="A61" s="3"/>
    </row>
    <row r="62" ht="15.75" customHeight="1">
      <c r="A62" s="98" t="s">
        <v>128</v>
      </c>
      <c r="B62" s="112"/>
      <c r="C62" s="112"/>
      <c r="D62" s="112"/>
      <c r="E62" s="112"/>
      <c r="F62" s="112"/>
      <c r="G62" s="112"/>
      <c r="H62" s="112"/>
      <c r="I62" s="113"/>
      <c r="J62" s="113"/>
    </row>
    <row r="63" ht="15.75" customHeight="1">
      <c r="A63" s="99" t="s">
        <v>221</v>
      </c>
      <c r="B63" s="99"/>
      <c r="C63" s="99"/>
      <c r="D63" s="99"/>
      <c r="E63" s="99"/>
      <c r="F63" s="99"/>
      <c r="G63" s="99"/>
      <c r="H63" s="114" t="s">
        <v>154</v>
      </c>
      <c r="I63" s="102">
        <f>I47</f>
        <v>111</v>
      </c>
      <c r="J63" s="114" t="s">
        <v>155</v>
      </c>
      <c r="K63" s="99">
        <f>K47</f>
        <v>8</v>
      </c>
      <c r="L63" s="131" t="s">
        <v>131</v>
      </c>
      <c r="M63" s="131">
        <f>M47</f>
        <v>30</v>
      </c>
      <c r="N63" s="131" t="s">
        <v>132</v>
      </c>
    </row>
    <row r="64" ht="15.75" customHeight="1">
      <c r="A64" s="103" t="s">
        <v>133</v>
      </c>
    </row>
    <row r="65" ht="36.0" customHeight="1">
      <c r="A65" s="104" t="s">
        <v>134</v>
      </c>
      <c r="B65" s="105" t="s">
        <v>135</v>
      </c>
      <c r="C65" s="46"/>
      <c r="D65" s="31"/>
      <c r="E65" s="106" t="s">
        <v>136</v>
      </c>
      <c r="F65" s="105" t="s">
        <v>137</v>
      </c>
      <c r="G65" s="31"/>
      <c r="H65" s="105" t="s">
        <v>138</v>
      </c>
      <c r="I65" s="46"/>
      <c r="J65" s="46"/>
      <c r="K65" s="46"/>
      <c r="L65" s="31"/>
    </row>
    <row r="66" ht="30.0" customHeight="1">
      <c r="A66" s="105" t="s">
        <v>139</v>
      </c>
      <c r="B66" s="107"/>
      <c r="C66" s="46"/>
      <c r="D66" s="31"/>
      <c r="E66" s="56"/>
      <c r="F66" s="56"/>
      <c r="G66" s="56"/>
      <c r="H66" s="107" t="s">
        <v>222</v>
      </c>
      <c r="I66" s="46"/>
      <c r="J66" s="46"/>
      <c r="K66" s="46"/>
      <c r="L66" s="31"/>
    </row>
    <row r="67" ht="30.0" customHeight="1">
      <c r="A67" s="108" t="s">
        <v>141</v>
      </c>
      <c r="B67" s="107"/>
      <c r="C67" s="46"/>
      <c r="D67" s="31"/>
      <c r="E67" s="56"/>
      <c r="F67" s="56"/>
      <c r="G67" s="56"/>
      <c r="H67" s="107" t="s">
        <v>223</v>
      </c>
      <c r="I67" s="46"/>
      <c r="J67" s="46"/>
      <c r="K67" s="46"/>
      <c r="L67" s="31"/>
    </row>
    <row r="68" ht="30.0" customHeight="1">
      <c r="A68" s="108" t="s">
        <v>143</v>
      </c>
      <c r="B68" s="107"/>
      <c r="C68" s="46"/>
      <c r="D68" s="31"/>
      <c r="E68" s="56"/>
      <c r="F68" s="56"/>
      <c r="G68" s="56"/>
      <c r="H68" s="107" t="s">
        <v>224</v>
      </c>
      <c r="I68" s="46"/>
      <c r="J68" s="46"/>
      <c r="K68" s="46"/>
      <c r="L68" s="31"/>
    </row>
    <row r="69" ht="30.0" customHeight="1">
      <c r="A69" s="108" t="s">
        <v>145</v>
      </c>
      <c r="B69" s="107"/>
      <c r="C69" s="46"/>
      <c r="D69" s="31"/>
      <c r="E69" s="56"/>
      <c r="F69" s="56"/>
      <c r="G69" s="56"/>
      <c r="H69" s="107" t="s">
        <v>225</v>
      </c>
      <c r="I69" s="46"/>
      <c r="J69" s="46"/>
      <c r="K69" s="46"/>
      <c r="L69" s="31"/>
    </row>
    <row r="70" ht="27.75" customHeight="1">
      <c r="A70" s="108" t="s">
        <v>23</v>
      </c>
      <c r="B70" s="107"/>
      <c r="C70" s="46"/>
      <c r="D70" s="31"/>
      <c r="E70" s="56"/>
      <c r="F70" s="56"/>
      <c r="G70" s="56"/>
      <c r="H70" s="107" t="s">
        <v>226</v>
      </c>
      <c r="I70" s="46"/>
      <c r="J70" s="46"/>
      <c r="K70" s="46"/>
      <c r="L70" s="31"/>
    </row>
    <row r="71" ht="28.5" customHeight="1">
      <c r="A71" s="108" t="s">
        <v>148</v>
      </c>
      <c r="B71" s="107"/>
      <c r="C71" s="46"/>
      <c r="D71" s="31"/>
      <c r="E71" s="109"/>
      <c r="F71" s="56"/>
      <c r="G71" s="56"/>
      <c r="H71" s="45"/>
      <c r="I71" s="46"/>
      <c r="J71" s="46"/>
      <c r="K71" s="46"/>
      <c r="L71" s="31"/>
    </row>
    <row r="72" ht="23.25" customHeight="1">
      <c r="A72" s="110" t="s">
        <v>227</v>
      </c>
    </row>
    <row r="73" ht="24.75" customHeight="1">
      <c r="A73" s="110" t="s">
        <v>228</v>
      </c>
    </row>
    <row r="74" ht="27.75" customHeight="1">
      <c r="A74" s="110" t="s">
        <v>151</v>
      </c>
    </row>
    <row r="75" ht="27.0" customHeight="1">
      <c r="A75" s="111" t="s">
        <v>229</v>
      </c>
    </row>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2">
    <mergeCell ref="A34:H34"/>
    <mergeCell ref="A38:B38"/>
    <mergeCell ref="A39:B39"/>
    <mergeCell ref="A40:P40"/>
    <mergeCell ref="B41:O41"/>
    <mergeCell ref="B42:O42"/>
    <mergeCell ref="A43:B43"/>
    <mergeCell ref="H51:L51"/>
    <mergeCell ref="H52:L52"/>
    <mergeCell ref="B49:D49"/>
    <mergeCell ref="F49:G49"/>
    <mergeCell ref="H49:L49"/>
    <mergeCell ref="B50:D50"/>
    <mergeCell ref="H50:L50"/>
    <mergeCell ref="B51:D51"/>
    <mergeCell ref="B52:D52"/>
    <mergeCell ref="F65:G65"/>
    <mergeCell ref="H65:L65"/>
    <mergeCell ref="B53:D53"/>
    <mergeCell ref="H53:L53"/>
    <mergeCell ref="B54:D54"/>
    <mergeCell ref="H54:L54"/>
    <mergeCell ref="B55:D55"/>
    <mergeCell ref="H55:L55"/>
    <mergeCell ref="B65:D65"/>
    <mergeCell ref="B69:D69"/>
    <mergeCell ref="B70:D70"/>
    <mergeCell ref="B71:D71"/>
    <mergeCell ref="H70:L70"/>
    <mergeCell ref="H71:L71"/>
    <mergeCell ref="B66:D66"/>
    <mergeCell ref="H66:L66"/>
    <mergeCell ref="B67:D67"/>
    <mergeCell ref="H67:L67"/>
    <mergeCell ref="B68:D68"/>
    <mergeCell ref="H68:L68"/>
    <mergeCell ref="H69:L69"/>
    <mergeCell ref="A1:C6"/>
    <mergeCell ref="D1:O1"/>
    <mergeCell ref="D2:O2"/>
    <mergeCell ref="D3:O3"/>
    <mergeCell ref="D4:O4"/>
    <mergeCell ref="D5:O5"/>
    <mergeCell ref="D6:O6"/>
    <mergeCell ref="Q7:Q9"/>
    <mergeCell ref="R7:R9"/>
    <mergeCell ref="S7:S9"/>
    <mergeCell ref="T7:T9"/>
    <mergeCell ref="U7:U9"/>
    <mergeCell ref="V7:V9"/>
    <mergeCell ref="W7:W9"/>
    <mergeCell ref="J8:J9"/>
    <mergeCell ref="K8:K9"/>
    <mergeCell ref="L8:L9"/>
    <mergeCell ref="M8:M9"/>
    <mergeCell ref="N8:N9"/>
    <mergeCell ref="O8:O9"/>
    <mergeCell ref="P8:P9"/>
    <mergeCell ref="A7:O7"/>
    <mergeCell ref="A8:A9"/>
    <mergeCell ref="B8:B9"/>
    <mergeCell ref="C8:C9"/>
    <mergeCell ref="D8:D9"/>
    <mergeCell ref="E8:E9"/>
    <mergeCell ref="F8:F9"/>
    <mergeCell ref="G8:G9"/>
    <mergeCell ref="H8:H9"/>
    <mergeCell ref="D11:E11"/>
    <mergeCell ref="D16:E16"/>
    <mergeCell ref="E18:I18"/>
    <mergeCell ref="D21:E21"/>
    <mergeCell ref="D31:E31"/>
  </mergeCells>
  <printOptions/>
  <pageMargins bottom="0.15748031496062992" footer="0.0" header="0.0" left="0.31496062992125984" right="0.31496062992125984" top="0.2362204724409449"/>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6" width="6.78"/>
  </cols>
  <sheetData>
    <row r="1" ht="15.75" customHeight="1">
      <c r="A1" s="132" t="s">
        <v>52</v>
      </c>
      <c r="B1" s="132" t="s">
        <v>87</v>
      </c>
      <c r="C1" s="132" t="s">
        <v>88</v>
      </c>
      <c r="D1" s="132" t="s">
        <v>89</v>
      </c>
      <c r="E1" s="132" t="s">
        <v>90</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2011-03-30T01:26:20Z</dcterms:created>
  <dc:creator>Your User Name</dc:creator>
</cp:coreProperties>
</file>