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我的雲端硬碟\公務2019\108午餐隨身碟\午餐簡訊---三重Tel-06-2084893\110\"/>
    </mc:Choice>
  </mc:AlternateContent>
  <bookViews>
    <workbookView xWindow="0" yWindow="0" windowWidth="21600" windowHeight="9552"/>
  </bookViews>
  <sheets>
    <sheet name="110.4" sheetId="2" r:id="rId1"/>
    <sheet name="110.4 (素)" sheetId="1" r:id="rId2"/>
  </sheets>
  <calcPr calcId="152511"/>
  <extLst>
    <ext uri="GoogleSheetsCustomDataVersion1">
      <go:sheetsCustomData xmlns:go="http://customooxmlschemas.google.com/" r:id="rId6" roundtripDataSignature="AMtx7mjMZXnbJJ9y63MerO9HdJdCtlPZAQ=="/>
    </ext>
  </extLst>
</workbook>
</file>

<file path=xl/calcChain.xml><?xml version="1.0" encoding="utf-8"?>
<calcChain xmlns="http://schemas.openxmlformats.org/spreadsheetml/2006/main">
  <c r="V31" i="2" l="1"/>
  <c r="U31" i="2"/>
  <c r="T31" i="2"/>
  <c r="S31" i="2"/>
  <c r="R31" i="2"/>
  <c r="Q31" i="2"/>
  <c r="W31" i="2"/>
  <c r="P31" i="2"/>
  <c r="O31" i="2"/>
  <c r="N31" i="2"/>
  <c r="M31" i="2"/>
  <c r="L31" i="2"/>
  <c r="K31" i="2"/>
  <c r="J31" i="2"/>
  <c r="Q10" i="2"/>
  <c r="V30" i="1" l="1"/>
  <c r="U30" i="1"/>
  <c r="T30" i="1"/>
  <c r="S30" i="1"/>
  <c r="R30" i="1"/>
  <c r="Q30" i="1"/>
  <c r="Q30" i="2"/>
  <c r="R30" i="2"/>
  <c r="S30" i="2"/>
  <c r="T30" i="2"/>
  <c r="U30" i="2"/>
  <c r="V30" i="2"/>
  <c r="W30" i="2" l="1"/>
  <c r="P30" i="2" s="1"/>
  <c r="W30" i="1"/>
  <c r="P30" i="1" s="1"/>
  <c r="V29" i="2" l="1"/>
  <c r="U29" i="2"/>
  <c r="T29" i="2"/>
  <c r="S29" i="2"/>
  <c r="R29" i="2"/>
  <c r="Q29" i="2"/>
  <c r="V28" i="2"/>
  <c r="U28" i="2"/>
  <c r="T28" i="2"/>
  <c r="S28" i="2"/>
  <c r="R28" i="2"/>
  <c r="Q28" i="2"/>
  <c r="V27" i="2"/>
  <c r="U27" i="2"/>
  <c r="T27" i="2"/>
  <c r="S27" i="2"/>
  <c r="R27" i="2"/>
  <c r="Q27" i="2"/>
  <c r="V26" i="2"/>
  <c r="U26" i="2"/>
  <c r="T26" i="2"/>
  <c r="S26" i="2"/>
  <c r="R26" i="2"/>
  <c r="Q26" i="2"/>
  <c r="V25" i="2"/>
  <c r="U25" i="2"/>
  <c r="T25" i="2"/>
  <c r="S25" i="2"/>
  <c r="R25" i="2"/>
  <c r="Q25" i="2"/>
  <c r="V24" i="2"/>
  <c r="U24" i="2"/>
  <c r="T24" i="2"/>
  <c r="S24" i="2"/>
  <c r="R24" i="2"/>
  <c r="Q24" i="2"/>
  <c r="V23" i="2"/>
  <c r="U23" i="2"/>
  <c r="T23" i="2"/>
  <c r="S23" i="2"/>
  <c r="R23" i="2"/>
  <c r="Q23" i="2"/>
  <c r="V22" i="2"/>
  <c r="U22" i="2"/>
  <c r="T22" i="2"/>
  <c r="S22" i="2"/>
  <c r="R22" i="2"/>
  <c r="Q22" i="2"/>
  <c r="V21" i="2"/>
  <c r="U21" i="2"/>
  <c r="T21" i="2"/>
  <c r="S21" i="2"/>
  <c r="R21" i="2"/>
  <c r="Q21" i="2"/>
  <c r="V20" i="2"/>
  <c r="U20" i="2"/>
  <c r="T20" i="2"/>
  <c r="S20" i="2"/>
  <c r="R20" i="2"/>
  <c r="Q20" i="2"/>
  <c r="V19" i="2"/>
  <c r="U19" i="2"/>
  <c r="T19" i="2"/>
  <c r="S19" i="2"/>
  <c r="R19" i="2"/>
  <c r="Q19" i="2"/>
  <c r="V18" i="2"/>
  <c r="U18" i="2"/>
  <c r="T18" i="2"/>
  <c r="S18" i="2"/>
  <c r="R18" i="2"/>
  <c r="Q18" i="2"/>
  <c r="V17" i="2"/>
  <c r="U17" i="2"/>
  <c r="T17" i="2"/>
  <c r="S17" i="2"/>
  <c r="R17" i="2"/>
  <c r="Q17" i="2"/>
  <c r="V16" i="2"/>
  <c r="U16" i="2"/>
  <c r="T16" i="2"/>
  <c r="S16" i="2"/>
  <c r="R16" i="2"/>
  <c r="Q16" i="2"/>
  <c r="V15" i="2"/>
  <c r="U15" i="2"/>
  <c r="T15" i="2"/>
  <c r="S15" i="2"/>
  <c r="R15" i="2"/>
  <c r="Q15" i="2"/>
  <c r="V14" i="2"/>
  <c r="U14" i="2"/>
  <c r="T14" i="2"/>
  <c r="S14" i="2"/>
  <c r="R14" i="2"/>
  <c r="Q14" i="2"/>
  <c r="V13" i="2"/>
  <c r="U13" i="2"/>
  <c r="T13" i="2"/>
  <c r="S13" i="2"/>
  <c r="R13" i="2"/>
  <c r="Q13" i="2"/>
  <c r="V12" i="2"/>
  <c r="U12" i="2"/>
  <c r="T12" i="2"/>
  <c r="S12" i="2"/>
  <c r="R12" i="2"/>
  <c r="Q12" i="2"/>
  <c r="V10" i="2"/>
  <c r="U10" i="2"/>
  <c r="T10" i="2"/>
  <c r="S10" i="2"/>
  <c r="R10" i="2"/>
  <c r="A60" i="1"/>
  <c r="A59" i="1"/>
  <c r="O31" i="1"/>
  <c r="N31" i="1"/>
  <c r="M31" i="1"/>
  <c r="L31" i="1"/>
  <c r="K31" i="1"/>
  <c r="J31" i="1"/>
  <c r="V29" i="1"/>
  <c r="U29" i="1"/>
  <c r="T29" i="1"/>
  <c r="S29" i="1"/>
  <c r="R29" i="1"/>
  <c r="Q29" i="1"/>
  <c r="V28" i="1"/>
  <c r="U28" i="1"/>
  <c r="T28" i="1"/>
  <c r="S28" i="1"/>
  <c r="R28" i="1"/>
  <c r="Q28" i="1"/>
  <c r="V27" i="1"/>
  <c r="U27" i="1"/>
  <c r="T27" i="1"/>
  <c r="S27" i="1"/>
  <c r="R27" i="1"/>
  <c r="Q27" i="1"/>
  <c r="V26" i="1"/>
  <c r="U26" i="1"/>
  <c r="T26" i="1"/>
  <c r="S26" i="1"/>
  <c r="R26" i="1"/>
  <c r="Q26" i="1"/>
  <c r="V25" i="1"/>
  <c r="U25" i="1"/>
  <c r="T25" i="1"/>
  <c r="S25" i="1"/>
  <c r="R25" i="1"/>
  <c r="Q25" i="1"/>
  <c r="V24" i="1"/>
  <c r="U24" i="1"/>
  <c r="T24" i="1"/>
  <c r="S24" i="1"/>
  <c r="R24" i="1"/>
  <c r="Q24" i="1"/>
  <c r="V23" i="1"/>
  <c r="U23" i="1"/>
  <c r="T23" i="1"/>
  <c r="S23" i="1"/>
  <c r="R23" i="1"/>
  <c r="Q23" i="1"/>
  <c r="V22" i="1"/>
  <c r="U22" i="1"/>
  <c r="T22" i="1"/>
  <c r="S22" i="1"/>
  <c r="R22" i="1"/>
  <c r="Q22" i="1"/>
  <c r="V21" i="1"/>
  <c r="U21" i="1"/>
  <c r="T21" i="1"/>
  <c r="S21" i="1"/>
  <c r="R21" i="1"/>
  <c r="Q21" i="1"/>
  <c r="V20" i="1"/>
  <c r="U20" i="1"/>
  <c r="T20" i="1"/>
  <c r="S20" i="1"/>
  <c r="R20" i="1"/>
  <c r="Q20" i="1"/>
  <c r="V19" i="1"/>
  <c r="U19" i="1"/>
  <c r="T19" i="1"/>
  <c r="S19" i="1"/>
  <c r="R19" i="1"/>
  <c r="Q19" i="1"/>
  <c r="V18" i="1"/>
  <c r="U18" i="1"/>
  <c r="T18" i="1"/>
  <c r="S18" i="1"/>
  <c r="R18" i="1"/>
  <c r="Q18" i="1"/>
  <c r="V17" i="1"/>
  <c r="U17" i="1"/>
  <c r="T17" i="1"/>
  <c r="S17" i="1"/>
  <c r="R17" i="1"/>
  <c r="Q17" i="1"/>
  <c r="V16" i="1"/>
  <c r="U16" i="1"/>
  <c r="T16" i="1"/>
  <c r="S16" i="1"/>
  <c r="R16" i="1"/>
  <c r="Q16" i="1"/>
  <c r="V15" i="1"/>
  <c r="U15" i="1"/>
  <c r="T15" i="1"/>
  <c r="S15" i="1"/>
  <c r="R15" i="1"/>
  <c r="Q15" i="1"/>
  <c r="V14" i="1"/>
  <c r="U14" i="1"/>
  <c r="T14" i="1"/>
  <c r="S14" i="1"/>
  <c r="R14" i="1"/>
  <c r="Q14" i="1"/>
  <c r="V13" i="1"/>
  <c r="U13" i="1"/>
  <c r="T13" i="1"/>
  <c r="S13" i="1"/>
  <c r="R13" i="1"/>
  <c r="Q13" i="1"/>
  <c r="V12" i="1"/>
  <c r="U12" i="1"/>
  <c r="T12" i="1"/>
  <c r="S12" i="1"/>
  <c r="R12" i="1"/>
  <c r="Q12" i="1"/>
  <c r="V10" i="1"/>
  <c r="U10" i="1"/>
  <c r="T10" i="1"/>
  <c r="S10" i="1"/>
  <c r="R10" i="1"/>
  <c r="Q10" i="1"/>
  <c r="W14" i="1" l="1"/>
  <c r="P14" i="1" s="1"/>
  <c r="W18" i="1"/>
  <c r="P18" i="1" s="1"/>
  <c r="W12" i="1"/>
  <c r="P12" i="1" s="1"/>
  <c r="R31" i="1"/>
  <c r="W20" i="1"/>
  <c r="P20" i="1" s="1"/>
  <c r="W24" i="1"/>
  <c r="P24" i="1" s="1"/>
  <c r="V31" i="1"/>
  <c r="Q31" i="1"/>
  <c r="W18" i="2"/>
  <c r="W16" i="2"/>
  <c r="W26" i="1"/>
  <c r="P26" i="1" s="1"/>
  <c r="W16" i="1"/>
  <c r="P16" i="1" s="1"/>
  <c r="W22" i="1"/>
  <c r="P22" i="1" s="1"/>
  <c r="W28" i="1"/>
  <c r="P28" i="1" s="1"/>
  <c r="W19" i="2"/>
  <c r="W14" i="2"/>
  <c r="W20" i="2"/>
  <c r="W24" i="2"/>
  <c r="W26" i="2"/>
  <c r="W28" i="2"/>
  <c r="P28" i="2" s="1"/>
  <c r="S31" i="1"/>
  <c r="W10" i="1"/>
  <c r="P10" i="1" s="1"/>
  <c r="W13" i="1"/>
  <c r="P13" i="1" s="1"/>
  <c r="W15" i="1"/>
  <c r="P15" i="1" s="1"/>
  <c r="W17" i="1"/>
  <c r="P17" i="1" s="1"/>
  <c r="W19" i="1"/>
  <c r="P19" i="1" s="1"/>
  <c r="W21" i="1"/>
  <c r="P21" i="1" s="1"/>
  <c r="W23" i="1"/>
  <c r="P23" i="1" s="1"/>
  <c r="W25" i="1"/>
  <c r="P25" i="1" s="1"/>
  <c r="W27" i="1"/>
  <c r="P27" i="1" s="1"/>
  <c r="W29" i="1"/>
  <c r="P29" i="1" s="1"/>
  <c r="W13" i="2"/>
  <c r="W15" i="2"/>
  <c r="W22" i="2"/>
  <c r="T31" i="1"/>
  <c r="W12" i="2"/>
  <c r="W17" i="2"/>
  <c r="W21" i="2"/>
  <c r="W23" i="2"/>
  <c r="W25" i="2"/>
  <c r="W27" i="2"/>
  <c r="W29" i="2"/>
  <c r="P29" i="2" s="1"/>
  <c r="U31" i="1"/>
  <c r="P31" i="1" l="1"/>
  <c r="W31" i="1"/>
</calcChain>
</file>

<file path=xl/sharedStrings.xml><?xml version="1.0" encoding="utf-8"?>
<sst xmlns="http://schemas.openxmlformats.org/spreadsheetml/2006/main" count="400" uniqueCount="188">
  <si>
    <t xml:space="preserve">家長請透過左上角QRCode掃描後進入營養午餐網頁連結官網食材登錄平臺查詢相關的食品安全，若相關問題可直接撥午餐專線06-3565460                                                                                             </t>
  </si>
  <si>
    <t>主　　編：蘇建銘（校長）</t>
  </si>
  <si>
    <t xml:space="preserve">   執行編輯：許瑛珍（執行秘書）</t>
  </si>
  <si>
    <t>編　　審：台南市立安順國小</t>
  </si>
  <si>
    <t>http://class.tn.edu.tw/modules/tad_web/link.php?WebID=4043&amp;LinkID=4348</t>
  </si>
  <si>
    <t xml:space="preserve">                                                                                      食譜設計：戴秀梅 (營養師)</t>
  </si>
  <si>
    <t>主食(份)</t>
  </si>
  <si>
    <t>魚肉豆蛋(份)</t>
  </si>
  <si>
    <t>蔬菜(份)</t>
  </si>
  <si>
    <t>油脂(份)</t>
  </si>
  <si>
    <t>水果(份)</t>
  </si>
  <si>
    <t>乳品(份)</t>
  </si>
  <si>
    <t>熱量(大卡)</t>
  </si>
  <si>
    <t>NO</t>
  </si>
  <si>
    <t>日 期</t>
  </si>
  <si>
    <t>星期</t>
  </si>
  <si>
    <t>主 食</t>
  </si>
  <si>
    <t>副 食 一</t>
  </si>
  <si>
    <t>副 食 二</t>
  </si>
  <si>
    <t>副 食 三</t>
  </si>
  <si>
    <t>湯</t>
  </si>
  <si>
    <t>水果</t>
  </si>
  <si>
    <t>乳品</t>
  </si>
  <si>
    <t>三</t>
  </si>
  <si>
    <t xml:space="preserve">一 </t>
  </si>
  <si>
    <t>白飯</t>
  </si>
  <si>
    <t>醬燒豆腐</t>
  </si>
  <si>
    <t>醬燒肉片</t>
  </si>
  <si>
    <t>有機時蔬</t>
  </si>
  <si>
    <t>拌海帶芽</t>
  </si>
  <si>
    <t>黃瓜魚丸湯</t>
  </si>
  <si>
    <t>二</t>
  </si>
  <si>
    <t>五穀飯</t>
  </si>
  <si>
    <t>香酥魚柳</t>
  </si>
  <si>
    <t>鐵板豆芽</t>
  </si>
  <si>
    <t>黑輪蛋丸</t>
  </si>
  <si>
    <t>關東煮</t>
  </si>
  <si>
    <t>香酥虱目魚</t>
  </si>
  <si>
    <t>素黑輪</t>
  </si>
  <si>
    <t>南瓜鹹粥</t>
  </si>
  <si>
    <t>皮蛋鹹粥</t>
  </si>
  <si>
    <t>割包</t>
  </si>
  <si>
    <t>酸菜絲</t>
  </si>
  <si>
    <t>塔香海茸</t>
  </si>
  <si>
    <t>酸菜肉絲</t>
  </si>
  <si>
    <t>四</t>
  </si>
  <si>
    <t>胚芽飯</t>
  </si>
  <si>
    <t>咕咾肉</t>
  </si>
  <si>
    <t>芹香炒蛋</t>
  </si>
  <si>
    <t>蔥香炒蛋</t>
  </si>
  <si>
    <t>綠豆地瓜湯</t>
  </si>
  <si>
    <t>五</t>
  </si>
  <si>
    <t>油豆腐肉燥</t>
  </si>
  <si>
    <t>醋溜白菜</t>
  </si>
  <si>
    <t>扁魚白菜</t>
  </si>
  <si>
    <t>椒鹽蛋</t>
  </si>
  <si>
    <t>冬瓜薏仁湯</t>
  </si>
  <si>
    <t>照燒雞</t>
  </si>
  <si>
    <t>芝麻帶根</t>
  </si>
  <si>
    <t>蕃茄玉米湯</t>
  </si>
  <si>
    <t>照燒素雞</t>
  </si>
  <si>
    <t>炸旗魚</t>
  </si>
  <si>
    <t>滷蛋</t>
  </si>
  <si>
    <t>玉米肉末</t>
  </si>
  <si>
    <t>鍋貼</t>
  </si>
  <si>
    <t>高麗菜飯湯</t>
  </si>
  <si>
    <t>腰果杏鮑菇</t>
  </si>
  <si>
    <t>鳳梨油泡</t>
  </si>
  <si>
    <t>素肉排</t>
  </si>
  <si>
    <t>火腿絲刺瓜</t>
  </si>
  <si>
    <t>素鍋貼</t>
  </si>
  <si>
    <t xml:space="preserve">蒜香胡瓜 </t>
  </si>
  <si>
    <t>蘿蔔海帶湯</t>
  </si>
  <si>
    <t>京醬肉絲</t>
  </si>
  <si>
    <t>滷油豆腐</t>
  </si>
  <si>
    <t>鹽酥雞</t>
  </si>
  <si>
    <t>素炒萵苣</t>
  </si>
  <si>
    <t>毛豆莢</t>
  </si>
  <si>
    <t>竹筍湯</t>
  </si>
  <si>
    <t xml:space="preserve">素炒胡瓜 </t>
  </si>
  <si>
    <t>香滷桂竹筍</t>
  </si>
  <si>
    <t>白油麵</t>
  </si>
  <si>
    <t>冰烤地瓜</t>
  </si>
  <si>
    <t>拌三絲</t>
  </si>
  <si>
    <t>肉羹麵羹</t>
  </si>
  <si>
    <t>泡菜肉片</t>
  </si>
  <si>
    <t>榨菜敏豆</t>
  </si>
  <si>
    <t>榨菜肉絲</t>
  </si>
  <si>
    <t>黃豆芽湯</t>
  </si>
  <si>
    <t>紅棗雞</t>
  </si>
  <si>
    <t>薑絲小白菜</t>
  </si>
  <si>
    <t>珊瑚炒蛋</t>
  </si>
  <si>
    <t>愛玉凍</t>
  </si>
  <si>
    <t>鹽酥杏鮑菇</t>
  </si>
  <si>
    <t>蕃茄燒肉</t>
  </si>
  <si>
    <t>素花枝燒</t>
  </si>
  <si>
    <t>芹香高麗</t>
  </si>
  <si>
    <t>鮑菇麵腸</t>
  </si>
  <si>
    <t>扁食湯</t>
  </si>
  <si>
    <t>帶骨肉排</t>
  </si>
  <si>
    <t>拌青花椰</t>
  </si>
  <si>
    <t>奶黃包</t>
  </si>
  <si>
    <t>海產飯湯</t>
  </si>
  <si>
    <t>紅棗素雞</t>
  </si>
  <si>
    <t>麻婆豆腐</t>
  </si>
  <si>
    <t>拌海帶根</t>
  </si>
  <si>
    <t>香濃奶茶</t>
  </si>
  <si>
    <t>蕃茄燒素肉</t>
  </si>
  <si>
    <t>月平均</t>
  </si>
  <si>
    <t>咖哩百頁</t>
  </si>
  <si>
    <t>牛蒡肉排</t>
  </si>
  <si>
    <t>鮮菇飯湯</t>
  </si>
  <si>
    <t xml:space="preserve">備註： 1.遇特殊狀況（如颱風、退貨、物價上揚）變動食譜  </t>
  </si>
  <si>
    <t xml:space="preserve">           2.水果係暫定</t>
  </si>
  <si>
    <t xml:space="preserve">           3.本校採用檢驗合格之肉品、均附有證明</t>
  </si>
  <si>
    <t xml:space="preserve"> 附註說明:</t>
  </si>
  <si>
    <t>請各班級</t>
  </si>
  <si>
    <t xml:space="preserve">如午餐份量與水果品質有相關問題於當日送達班級後，立即與午餐部聯繫以利更換，     </t>
  </si>
  <si>
    <t xml:space="preserve">       感謝協助。</t>
  </si>
  <si>
    <t>國小1-3年級      熱量:650大卡        五穀根莖類:3.5份     魚肉豆蛋類:2份      油脂類:2.5份         蔬菜類1份</t>
  </si>
  <si>
    <t>國小4-6年級      熱量:750大卡        五穀根莖類:4.5份     魚肉豆蛋類:2份      油脂類:3份           蔬菜類1.5份</t>
  </si>
  <si>
    <t xml:space="preserve">       台南市安順國小107.4月份學校供應量反映表</t>
  </si>
  <si>
    <t>國中1-3年級      熱量:850大卡        五穀根莖類:6   份     魚肉豆蛋類:2份      油脂類:3份           蔬菜類2份</t>
  </si>
  <si>
    <t xml:space="preserve">   ※一、量的意見反應：（請參考每月午餐食譜，在□中勾選班級午餐供應的情形）</t>
  </si>
  <si>
    <t>午餐項目</t>
  </si>
  <si>
    <t>目前供應量太多</t>
  </si>
  <si>
    <t>剛好</t>
  </si>
  <si>
    <t>目前供應量太少</t>
  </si>
  <si>
    <t>口味</t>
  </si>
  <si>
    <t>希望加或減少份量</t>
  </si>
  <si>
    <t>主食</t>
  </si>
  <si>
    <t>副食一</t>
  </si>
  <si>
    <t>副食二</t>
  </si>
  <si>
    <t>副食三</t>
  </si>
  <si>
    <r>
      <t xml:space="preserve">                                           </t>
    </r>
    <r>
      <rPr>
        <sz val="13"/>
        <color theme="1"/>
        <rFont val="新細明體"/>
        <family val="1"/>
        <charset val="136"/>
      </rPr>
      <t>班級：</t>
    </r>
    <r>
      <rPr>
        <u/>
        <sz val="13"/>
        <color theme="1"/>
        <rFont val="新細明體"/>
        <family val="1"/>
        <charset val="136"/>
      </rPr>
      <t xml:space="preserve">          </t>
    </r>
    <r>
      <rPr>
        <sz val="13"/>
        <color theme="1"/>
        <rFont val="新細明體"/>
        <family val="1"/>
        <charset val="136"/>
      </rPr>
      <t xml:space="preserve">                  調查日期：  109年 4月1日</t>
    </r>
  </si>
  <si>
    <t>其他反應</t>
  </si>
  <si>
    <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</si>
  <si>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</si>
  <si>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t xml:space="preserve">    導師簽章：</t>
  </si>
  <si>
    <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</si>
  <si>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</si>
  <si>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</si>
  <si>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t xml:space="preserve"> </t>
    </r>
    <r>
      <rPr>
        <b/>
        <sz val="13"/>
        <color theme="1"/>
        <rFont val="新細明體"/>
        <family val="1"/>
        <charset val="136"/>
      </rPr>
      <t>※二、班級用餐人數：</t>
    </r>
  </si>
  <si>
    <r>
      <t>導師   人+學生人數葷</t>
    </r>
    <r>
      <rPr>
        <u/>
        <sz val="13"/>
        <color theme="1"/>
        <rFont val="新細明體"/>
        <family val="1"/>
        <charset val="136"/>
      </rPr>
      <t xml:space="preserve">      </t>
    </r>
    <r>
      <rPr>
        <sz val="13"/>
        <color theme="1"/>
        <rFont val="新細明體"/>
        <family val="1"/>
        <charset val="136"/>
      </rPr>
      <t>人+素      人＝目前在班上用餐人數</t>
    </r>
    <r>
      <rPr>
        <u/>
        <sz val="13"/>
        <color theme="1"/>
        <rFont val="新細明體"/>
        <family val="1"/>
        <charset val="136"/>
      </rPr>
      <t xml:space="preserve">    </t>
    </r>
    <r>
      <rPr>
        <sz val="13"/>
        <color theme="1"/>
        <rFont val="新細明體"/>
        <family val="1"/>
        <charset val="136"/>
      </rPr>
      <t>人</t>
    </r>
  </si>
  <si>
    <r>
      <t>※</t>
    </r>
    <r>
      <rPr>
        <sz val="13"/>
        <color theme="1"/>
        <rFont val="新細明體"/>
        <family val="1"/>
        <charset val="136"/>
      </rPr>
      <t>本表請調查完後交回午餐廚房喔，以利隨時調整各班級份數、供應量。</t>
    </r>
  </si>
  <si>
    <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</si>
  <si>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</si>
  <si>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</si>
  <si>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</si>
  <si>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</si>
  <si>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t xml:space="preserve"> </t>
    </r>
    <r>
      <rPr>
        <b/>
        <sz val="13"/>
        <color theme="1"/>
        <rFont val="新細明體"/>
        <family val="1"/>
        <charset val="136"/>
      </rPr>
      <t>※二、班級用餐人數：</t>
    </r>
  </si>
  <si>
    <r>
      <t>導師   人+學生人數葷</t>
    </r>
    <r>
      <rPr>
        <u/>
        <sz val="13"/>
        <color theme="1"/>
        <rFont val="新細明體"/>
        <family val="1"/>
        <charset val="136"/>
      </rPr>
      <t xml:space="preserve">      </t>
    </r>
    <r>
      <rPr>
        <sz val="13"/>
        <color theme="1"/>
        <rFont val="新細明體"/>
        <family val="1"/>
        <charset val="136"/>
      </rPr>
      <t>人+素      人＝目前在班上用餐人數</t>
    </r>
    <r>
      <rPr>
        <u/>
        <sz val="13"/>
        <color theme="1"/>
        <rFont val="新細明體"/>
        <family val="1"/>
        <charset val="136"/>
      </rPr>
      <t xml:space="preserve">    </t>
    </r>
    <r>
      <rPr>
        <sz val="13"/>
        <color theme="1"/>
        <rFont val="新細明體"/>
        <family val="1"/>
        <charset val="136"/>
      </rPr>
      <t>人</t>
    </r>
  </si>
  <si>
    <r>
      <t>※</t>
    </r>
    <r>
      <rPr>
        <sz val="13"/>
        <color theme="1"/>
        <rFont val="新細明體"/>
        <family val="1"/>
        <charset val="136"/>
      </rPr>
      <t>本表請調查完後交回午餐廚房喔，以利隨時調整各班級份數、供應量。</t>
    </r>
  </si>
  <si>
    <t>魷魚排</t>
    <phoneticPr fontId="39" type="noConversion"/>
  </si>
  <si>
    <t>黃豆芽湯</t>
    <phoneticPr fontId="39" type="noConversion"/>
  </si>
  <si>
    <t>愛玉凍</t>
    <phoneticPr fontId="39" type="noConversion"/>
  </si>
  <si>
    <r>
      <t xml:space="preserve">              110</t>
    </r>
    <r>
      <rPr>
        <sz val="16"/>
        <color theme="1"/>
        <rFont val="細明體"/>
        <family val="3"/>
        <charset val="136"/>
      </rPr>
      <t>年</t>
    </r>
    <r>
      <rPr>
        <sz val="16"/>
        <color theme="1"/>
        <rFont val="Arial"/>
        <family val="2"/>
      </rPr>
      <t>4</t>
    </r>
    <r>
      <rPr>
        <sz val="16"/>
        <color theme="1"/>
        <rFont val="細明體"/>
        <family val="3"/>
        <charset val="136"/>
      </rPr>
      <t>月</t>
    </r>
    <r>
      <rPr>
        <sz val="16"/>
        <color theme="1"/>
        <rFont val="Arial"/>
        <family val="2"/>
      </rPr>
      <t xml:space="preserve"> </t>
    </r>
    <r>
      <rPr>
        <sz val="16"/>
        <color theme="1"/>
        <rFont val="細明體"/>
        <family val="3"/>
        <charset val="136"/>
      </rPr>
      <t>安順國中、小午餐食譜</t>
    </r>
    <phoneticPr fontId="39" type="noConversion"/>
  </si>
  <si>
    <t xml:space="preserve">                出版日期：中華民國110年4月1日</t>
    <phoneticPr fontId="39" type="noConversion"/>
  </si>
  <si>
    <t xml:space="preserve">                供應人數：2240人</t>
    <phoneticPr fontId="39" type="noConversion"/>
  </si>
  <si>
    <t>四</t>
    <phoneticPr fontId="39" type="noConversion"/>
  </si>
  <si>
    <t>清明節放假</t>
    <phoneticPr fontId="39" type="noConversion"/>
  </si>
  <si>
    <t>清明節放假</t>
    <phoneticPr fontId="39" type="noConversion"/>
  </si>
  <si>
    <t xml:space="preserve">                供應人數：30人</t>
    <phoneticPr fontId="39" type="noConversion"/>
  </si>
  <si>
    <r>
      <t xml:space="preserve">              110</t>
    </r>
    <r>
      <rPr>
        <sz val="16"/>
        <color theme="1"/>
        <rFont val="細明體"/>
        <family val="3"/>
        <charset val="136"/>
      </rPr>
      <t>年</t>
    </r>
    <r>
      <rPr>
        <sz val="16"/>
        <color theme="1"/>
        <rFont val="Arial"/>
        <family val="2"/>
      </rPr>
      <t>4</t>
    </r>
    <r>
      <rPr>
        <sz val="16"/>
        <color theme="1"/>
        <rFont val="細明體"/>
        <family val="3"/>
        <charset val="136"/>
      </rPr>
      <t>月</t>
    </r>
    <r>
      <rPr>
        <sz val="16"/>
        <color theme="1"/>
        <rFont val="Arial"/>
        <family val="2"/>
      </rPr>
      <t xml:space="preserve"> </t>
    </r>
    <r>
      <rPr>
        <sz val="16"/>
        <color theme="1"/>
        <rFont val="細明體"/>
        <family val="3"/>
        <charset val="136"/>
      </rPr>
      <t>安順國中、小午餐食譜</t>
    </r>
    <r>
      <rPr>
        <sz val="16"/>
        <color theme="1"/>
        <rFont val="Arial"/>
        <family val="2"/>
      </rPr>
      <t>(</t>
    </r>
    <r>
      <rPr>
        <sz val="16"/>
        <color theme="1"/>
        <rFont val="細明體"/>
        <family val="3"/>
        <charset val="136"/>
      </rPr>
      <t>素</t>
    </r>
    <r>
      <rPr>
        <sz val="16"/>
        <color theme="1"/>
        <rFont val="Arial"/>
        <family val="2"/>
      </rPr>
      <t>)</t>
    </r>
    <phoneticPr fontId="39" type="noConversion"/>
  </si>
  <si>
    <t>台南市安順國小110.4月份學校供應量反映表</t>
    <phoneticPr fontId="39" type="noConversion"/>
  </si>
  <si>
    <t>洋蔥肉絲</t>
    <phoneticPr fontId="39" type="noConversion"/>
  </si>
  <si>
    <t>仙草蜜</t>
    <phoneticPr fontId="39" type="noConversion"/>
  </si>
  <si>
    <t>蛋酥白菜湯</t>
    <phoneticPr fontId="39" type="noConversion"/>
  </si>
  <si>
    <t>仙草蜜</t>
    <phoneticPr fontId="39" type="noConversion"/>
  </si>
  <si>
    <t>咖哩肉丁</t>
    <phoneticPr fontId="39" type="noConversion"/>
  </si>
  <si>
    <t>海鮮排</t>
    <phoneticPr fontId="39" type="noConversion"/>
  </si>
  <si>
    <t>味磳豆腐湯</t>
    <phoneticPr fontId="39" type="noConversion"/>
  </si>
  <si>
    <t>豆菜麵</t>
    <phoneticPr fontId="39" type="noConversion"/>
  </si>
  <si>
    <t>肉絲炒麵料</t>
    <phoneticPr fontId="39" type="noConversion"/>
  </si>
  <si>
    <t>素當歸湯</t>
    <phoneticPr fontId="39" type="noConversion"/>
  </si>
  <si>
    <t>筆管麵</t>
    <phoneticPr fontId="39" type="noConversion"/>
  </si>
  <si>
    <t>義式蕃茄肉醬麵</t>
    <phoneticPr fontId="39" type="noConversion"/>
  </si>
  <si>
    <t>烤雞腿</t>
    <phoneticPr fontId="39" type="noConversion"/>
  </si>
  <si>
    <t>玉米濃湯</t>
    <phoneticPr fontId="39" type="noConversion"/>
  </si>
  <si>
    <t>餐包</t>
    <phoneticPr fontId="39" type="noConversion"/>
  </si>
  <si>
    <t>龍鳳腿</t>
    <phoneticPr fontId="39" type="noConversion"/>
  </si>
  <si>
    <t>胚芽飯</t>
    <phoneticPr fontId="39" type="noConversion"/>
  </si>
  <si>
    <t>五穀飯</t>
    <phoneticPr fontId="39" type="noConversion"/>
  </si>
  <si>
    <t>胚芽飯</t>
    <phoneticPr fontId="39" type="noConversion"/>
  </si>
  <si>
    <t>沙茶鯛魚</t>
    <phoneticPr fontId="39" type="noConversion"/>
  </si>
  <si>
    <t>咖哩肉丁</t>
    <phoneticPr fontId="39" type="noConversion"/>
  </si>
  <si>
    <t>滷雞排</t>
    <phoneticPr fontId="39" type="noConversion"/>
  </si>
  <si>
    <t>香拌黑豆干</t>
    <phoneticPr fontId="39"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</si>
</sst>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m&quot;月&quot;d&quot;日&quot;"/>
    <numFmt numFmtId="177" formatCode="0.0_ "/>
    <numFmt numFmtId="178" formatCode="0.0"/>
  </numFmts>
  <fonts count="57">
    <font>
      <sz val="12"/>
      <color theme="1"/>
      <name val="Arial"/>
    </font>
    <font>
      <sz val="11"/>
      <color theme="1"/>
      <name val="BiauKai"/>
    </font>
    <font>
      <sz val="9"/>
      <color theme="1"/>
      <name val="PMingLiu"/>
      <family val="1"/>
      <charset val="136"/>
    </font>
    <font>
      <sz val="12"/>
      <color theme="1"/>
      <name val="Calibri"/>
      <family val="2"/>
    </font>
    <font>
      <sz val="11"/>
      <color theme="1"/>
      <name val="PMingLiu"/>
      <family val="1"/>
      <charset val="136"/>
    </font>
    <font>
      <u/>
      <sz val="17"/>
      <color theme="10"/>
      <name val="PMingLiu"/>
      <family val="1"/>
      <charset val="136"/>
    </font>
    <font>
      <sz val="16"/>
      <color theme="1"/>
      <name val="Arial"/>
      <family val="2"/>
    </font>
    <font>
      <sz val="8"/>
      <color theme="1"/>
      <name val="PMingLiu"/>
      <family val="1"/>
      <charset val="136"/>
    </font>
    <font>
      <sz val="6"/>
      <color theme="1"/>
      <name val="Calibri"/>
      <family val="2"/>
    </font>
    <font>
      <sz val="9"/>
      <color theme="1"/>
      <name val="Twentieth Century"/>
    </font>
    <font>
      <sz val="10"/>
      <color theme="1"/>
      <name val="PMingLiu"/>
      <family val="1"/>
      <charset val="136"/>
    </font>
    <font>
      <sz val="6"/>
      <color theme="1"/>
      <name val="PMingLiu"/>
      <family val="1"/>
      <charset val="136"/>
    </font>
    <font>
      <sz val="12"/>
      <name val="Arial"/>
      <family val="2"/>
    </font>
    <font>
      <sz val="10"/>
      <color rgb="FF000000"/>
      <name val="BiauKai"/>
    </font>
    <font>
      <sz val="10"/>
      <color theme="1"/>
      <name val="BiauKai"/>
    </font>
    <font>
      <sz val="10"/>
      <color theme="1"/>
      <name val="MingLiu"/>
      <family val="3"/>
      <charset val="136"/>
    </font>
    <font>
      <sz val="11"/>
      <color theme="1"/>
      <name val="MingLiu"/>
      <family val="3"/>
      <charset val="136"/>
    </font>
    <font>
      <sz val="8"/>
      <color theme="1"/>
      <name val="BiauKai"/>
    </font>
    <font>
      <sz val="8"/>
      <color theme="1"/>
      <name val="Times New Roman"/>
      <family val="1"/>
    </font>
    <font>
      <sz val="8"/>
      <color theme="1"/>
      <name val="Calibri"/>
      <family val="2"/>
    </font>
    <font>
      <sz val="12"/>
      <color theme="1"/>
      <name val="BiauKai"/>
    </font>
    <font>
      <sz val="11"/>
      <color theme="1"/>
      <name val="Times New Roman"/>
      <family val="1"/>
    </font>
    <font>
      <sz val="10"/>
      <color theme="1"/>
      <name val="Calibri"/>
      <family val="2"/>
    </font>
    <font>
      <sz val="9"/>
      <color theme="1"/>
      <name val="BiauKai"/>
    </font>
    <font>
      <sz val="9"/>
      <color theme="1"/>
      <name val="MingLiu"/>
      <family val="3"/>
      <charset val="136"/>
    </font>
    <font>
      <sz val="9"/>
      <color theme="1"/>
      <name val="Times New Roman"/>
      <family val="1"/>
    </font>
    <font>
      <sz val="12"/>
      <color theme="1"/>
      <name val="Calibri"/>
      <family val="2"/>
    </font>
    <font>
      <sz val="12"/>
      <color theme="1"/>
      <name val="華康少女文字w5"/>
      <family val="3"/>
      <charset val="136"/>
    </font>
    <font>
      <sz val="11"/>
      <color theme="1"/>
      <name val="華康少女文字w5"/>
      <family val="3"/>
      <charset val="136"/>
    </font>
    <font>
      <sz val="10"/>
      <color rgb="FF660066"/>
      <name val="Calibri"/>
      <family val="2"/>
    </font>
    <font>
      <b/>
      <sz val="18"/>
      <color theme="1"/>
      <name val="PMingLiu"/>
      <family val="1"/>
      <charset val="136"/>
    </font>
    <font>
      <sz val="13"/>
      <color theme="1"/>
      <name val="Calibri"/>
      <family val="2"/>
    </font>
    <font>
      <b/>
      <sz val="13"/>
      <color theme="1"/>
      <name val="PMingLiu"/>
      <family val="1"/>
      <charset val="136"/>
    </font>
    <font>
      <sz val="13"/>
      <color theme="1"/>
      <name val="PMingLiu"/>
      <family val="1"/>
      <charset val="136"/>
    </font>
    <font>
      <sz val="12"/>
      <color theme="1"/>
      <name val="PMingLiu"/>
      <family val="1"/>
      <charset val="136"/>
    </font>
    <font>
      <sz val="12"/>
      <color rgb="FF000000"/>
      <name val="PMingLiu"/>
      <family val="1"/>
      <charset val="136"/>
    </font>
    <font>
      <sz val="13"/>
      <color theme="1"/>
      <name val="新細明體"/>
      <family val="1"/>
      <charset val="136"/>
    </font>
    <font>
      <u/>
      <sz val="13"/>
      <color theme="1"/>
      <name val="新細明體"/>
      <family val="1"/>
      <charset val="136"/>
    </font>
    <font>
      <b/>
      <sz val="13"/>
      <color theme="1"/>
      <name val="新細明體"/>
      <family val="1"/>
      <charset val="136"/>
    </font>
    <font>
      <sz val="9"/>
      <name val="細明體"/>
      <family val="3"/>
      <charset val="136"/>
    </font>
    <font>
      <sz val="10"/>
      <color theme="1"/>
      <name val="細明體"/>
      <family val="3"/>
      <charset val="136"/>
    </font>
    <font>
      <sz val="16"/>
      <color theme="1"/>
      <name val="細明體"/>
      <family val="3"/>
      <charset val="136"/>
    </font>
    <font>
      <sz val="12"/>
      <color theme="1"/>
      <name val="細明體"/>
      <family val="3"/>
      <charset val="136"/>
    </font>
    <font>
      <sz val="8"/>
      <color rgb="FF000000"/>
      <name val="PMingLiu"/>
      <family val="1"/>
      <charset val="136"/>
    </font>
    <font>
      <sz val="8"/>
      <color rgb="FF000000"/>
      <name val="Times New Roman"/>
      <family val="1"/>
    </font>
    <font>
      <sz val="6"/>
      <color rgb="FF000000"/>
      <name val="PMingLiu"/>
      <family val="1"/>
      <charset val="136"/>
    </font>
    <font>
      <sz val="11"/>
      <color rgb="FF000000"/>
      <name val="MingLiu"/>
      <family val="3"/>
      <charset val="136"/>
    </font>
    <font>
      <sz val="10"/>
      <color rgb="FF000000"/>
      <name val="DFKai-SB"/>
      <family val="4"/>
      <charset val="136"/>
    </font>
    <font>
      <sz val="9"/>
      <color rgb="FF000000"/>
      <name val="Twentieth Century"/>
    </font>
    <font>
      <sz val="8"/>
      <color theme="1"/>
      <name val="Twentieth Century"/>
    </font>
    <font>
      <sz val="8"/>
      <color rgb="FF000000"/>
      <name val="Twentieth Century"/>
    </font>
    <font>
      <sz val="6"/>
      <color rgb="FF000000"/>
      <name val="MingLiu"/>
      <family val="3"/>
      <charset val="136"/>
    </font>
    <font>
      <u/>
      <sz val="9"/>
      <color theme="10"/>
      <name val="PMingLiu"/>
      <family val="1"/>
      <charset val="136"/>
    </font>
    <font>
      <sz val="9"/>
      <color theme="1"/>
      <name val="Arial"/>
      <family val="2"/>
    </font>
    <font>
      <sz val="10"/>
      <color rgb="FF000000"/>
      <name val="細明體"/>
      <family val="3"/>
      <charset val="136"/>
    </font>
    <font>
      <sz val="9"/>
      <color theme="1"/>
      <name val="細明體"/>
      <family val="3"/>
      <charset val="136"/>
    </font>
    <font>
      <sz val="11"/>
      <color theme="1"/>
      <name val="細明體"/>
      <family val="3"/>
      <charset val="136"/>
    </font>
  </fonts>
  <fills count="2">
    <fill>
      <patternFill patternType="none"/>
    </fill>
    <fill>
      <patternFill patternType="gray125"/>
    </fill>
  </fills>
  <borders count="17">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top style="medium">
        <color rgb="FF000000"/>
      </top>
      <bottom/>
      <diagonal/>
    </border>
    <border>
      <left/>
      <right/>
      <top style="thin">
        <color rgb="FF000000"/>
      </top>
      <bottom style="thin">
        <color rgb="FF000000"/>
      </bottom>
      <diagonal/>
    </border>
    <border>
      <left style="medium">
        <color rgb="FF000000"/>
      </left>
      <right/>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42">
    <xf numFmtId="0" fontId="0" fillId="0" borderId="0" xfId="0" applyFont="1" applyAlignment="1">
      <alignment vertical="center"/>
    </xf>
    <xf numFmtId="0" fontId="3" fillId="0" borderId="0" xfId="0" applyFont="1" applyAlignment="1">
      <alignment horizontal="center" vertical="center"/>
    </xf>
    <xf numFmtId="0" fontId="4" fillId="0" borderId="0" xfId="0" applyFont="1" applyAlignment="1">
      <alignment vertical="center"/>
    </xf>
    <xf numFmtId="0" fontId="7" fillId="0" borderId="2" xfId="0" applyFont="1" applyBorder="1" applyAlignment="1">
      <alignment vertical="center" wrapText="1"/>
    </xf>
    <xf numFmtId="0" fontId="9" fillId="0" borderId="2" xfId="0" applyFont="1" applyBorder="1" applyAlignment="1">
      <alignment horizontal="center" vertical="center" wrapText="1"/>
    </xf>
    <xf numFmtId="176" fontId="9" fillId="0" borderId="2" xfId="0" applyNumberFormat="1" applyFont="1" applyBorder="1" applyAlignment="1">
      <alignment horizontal="center" vertical="center" wrapText="1"/>
    </xf>
    <xf numFmtId="0" fontId="14" fillId="0" borderId="2" xfId="0" applyFont="1" applyBorder="1" applyAlignment="1">
      <alignment horizontal="center" vertical="center" wrapText="1"/>
    </xf>
    <xf numFmtId="0" fontId="1" fillId="0" borderId="2" xfId="0" applyFont="1" applyBorder="1" applyAlignment="1">
      <alignment horizontal="center" wrapText="1"/>
    </xf>
    <xf numFmtId="0" fontId="16" fillId="0" borderId="2" xfId="0" applyFont="1" applyBorder="1" applyAlignment="1">
      <alignment horizontal="center" wrapText="1"/>
    </xf>
    <xf numFmtId="0" fontId="18" fillId="0" borderId="2" xfId="0" applyFont="1" applyBorder="1" applyAlignment="1">
      <alignment horizontal="right" vertical="center" wrapText="1"/>
    </xf>
    <xf numFmtId="0" fontId="7" fillId="0" borderId="2" xfId="0" applyFont="1" applyBorder="1" applyAlignment="1">
      <alignment horizontal="right" vertical="center" wrapText="1"/>
    </xf>
    <xf numFmtId="1" fontId="3" fillId="0" borderId="2" xfId="0" applyNumberFormat="1" applyFont="1" applyBorder="1" applyAlignment="1">
      <alignment horizontal="right" vertical="center"/>
    </xf>
    <xf numFmtId="0" fontId="19" fillId="0" borderId="2" xfId="0" applyFont="1" applyBorder="1" applyAlignment="1">
      <alignment horizontal="center" vertical="center" wrapText="1"/>
    </xf>
    <xf numFmtId="1" fontId="14" fillId="0" borderId="2" xfId="0" applyNumberFormat="1" applyFont="1" applyBorder="1" applyAlignment="1">
      <alignment horizontal="right" vertical="center" wrapText="1"/>
    </xf>
    <xf numFmtId="0" fontId="13" fillId="0" borderId="0" xfId="0" applyFont="1" applyAlignment="1">
      <alignment vertical="center"/>
    </xf>
    <xf numFmtId="0" fontId="21" fillId="0" borderId="2" xfId="0" applyFont="1" applyBorder="1" applyAlignment="1">
      <alignment horizontal="right" vertical="center" wrapText="1"/>
    </xf>
    <xf numFmtId="0" fontId="14" fillId="0" borderId="2" xfId="0" applyFont="1" applyBorder="1" applyAlignment="1">
      <alignment horizontal="center" vertical="center"/>
    </xf>
    <xf numFmtId="0" fontId="14" fillId="0" borderId="2" xfId="0" applyFont="1" applyBorder="1" applyAlignment="1">
      <alignment horizontal="center" wrapText="1"/>
    </xf>
    <xf numFmtId="0" fontId="17" fillId="0" borderId="2" xfId="0" applyFont="1" applyBorder="1" applyAlignment="1">
      <alignment horizontal="center" vertical="center" wrapText="1"/>
    </xf>
    <xf numFmtId="0" fontId="20" fillId="0" borderId="2" xfId="0" applyFont="1" applyBorder="1" applyAlignment="1">
      <alignment horizontal="center" vertical="center" wrapText="1"/>
    </xf>
    <xf numFmtId="0" fontId="14" fillId="0" borderId="0" xfId="0" applyFont="1" applyAlignment="1">
      <alignment horizontal="center" vertical="center"/>
    </xf>
    <xf numFmtId="1" fontId="22" fillId="0" borderId="2" xfId="0" applyNumberFormat="1" applyFont="1" applyBorder="1" applyAlignment="1">
      <alignment horizontal="right" vertical="center"/>
    </xf>
    <xf numFmtId="0" fontId="13" fillId="0" borderId="2" xfId="0" applyFont="1" applyBorder="1" applyAlignment="1">
      <alignment horizontal="center" wrapText="1"/>
    </xf>
    <xf numFmtId="0" fontId="8" fillId="0" borderId="2" xfId="0" applyFont="1" applyBorder="1" applyAlignment="1">
      <alignment horizontal="center" vertical="center" wrapText="1"/>
    </xf>
    <xf numFmtId="0" fontId="1" fillId="0" borderId="5" xfId="0" applyFont="1" applyBorder="1" applyAlignment="1">
      <alignment horizontal="center" vertical="center" wrapText="1"/>
    </xf>
    <xf numFmtId="0" fontId="23" fillId="0" borderId="2" xfId="0" applyFont="1" applyBorder="1" applyAlignment="1">
      <alignment horizontal="center" vertical="center" wrapText="1"/>
    </xf>
    <xf numFmtId="0" fontId="1" fillId="0" borderId="2" xfId="0" applyFont="1" applyBorder="1" applyAlignment="1">
      <alignment horizontal="center" vertical="center" wrapText="1"/>
    </xf>
    <xf numFmtId="0" fontId="20" fillId="0" borderId="0" xfId="0" applyFont="1" applyAlignment="1">
      <alignment horizontal="center" vertical="center"/>
    </xf>
    <xf numFmtId="0" fontId="18" fillId="0" borderId="2" xfId="0" applyFont="1" applyBorder="1" applyAlignment="1">
      <alignment horizontal="left" vertical="center" wrapText="1"/>
    </xf>
    <xf numFmtId="0" fontId="7" fillId="0" borderId="2" xfId="0" applyFont="1" applyBorder="1" applyAlignment="1">
      <alignment horizontal="left" vertical="center" wrapText="1"/>
    </xf>
    <xf numFmtId="1" fontId="3" fillId="0" borderId="2" xfId="0" applyNumberFormat="1" applyFont="1" applyBorder="1" applyAlignment="1">
      <alignment vertical="center"/>
    </xf>
    <xf numFmtId="0" fontId="25" fillId="0" borderId="4" xfId="0" applyFont="1" applyBorder="1" applyAlignment="1">
      <alignment horizontal="left" vertical="center" wrapText="1"/>
    </xf>
    <xf numFmtId="0" fontId="4" fillId="0" borderId="2" xfId="0" applyFont="1" applyBorder="1" applyAlignment="1">
      <alignment horizontal="center" wrapText="1"/>
    </xf>
    <xf numFmtId="0" fontId="21" fillId="0" borderId="9" xfId="0" applyFont="1" applyBorder="1" applyAlignment="1">
      <alignment horizontal="right" vertical="center" wrapText="1"/>
    </xf>
    <xf numFmtId="0" fontId="7" fillId="0" borderId="4" xfId="0" applyFont="1" applyBorder="1" applyAlignment="1">
      <alignment horizontal="right" vertical="center" wrapText="1"/>
    </xf>
    <xf numFmtId="1" fontId="14" fillId="0" borderId="4" xfId="0" applyNumberFormat="1" applyFont="1" applyBorder="1" applyAlignment="1">
      <alignment horizontal="right" vertical="center" wrapText="1"/>
    </xf>
    <xf numFmtId="0" fontId="4" fillId="0" borderId="5" xfId="0" applyFont="1" applyBorder="1" applyAlignment="1">
      <alignment vertical="center" wrapText="1"/>
    </xf>
    <xf numFmtId="0" fontId="2" fillId="0" borderId="2" xfId="0" applyFont="1" applyBorder="1" applyAlignment="1">
      <alignment horizontal="center" vertical="center" wrapText="1"/>
    </xf>
    <xf numFmtId="0" fontId="3" fillId="0" borderId="2" xfId="0" applyFont="1" applyBorder="1" applyAlignment="1">
      <alignment vertical="center"/>
    </xf>
    <xf numFmtId="0" fontId="4" fillId="0" borderId="2" xfId="0" applyFont="1" applyBorder="1" applyAlignment="1">
      <alignment horizontal="center" vertical="center" wrapText="1"/>
    </xf>
    <xf numFmtId="0" fontId="26" fillId="0" borderId="0" xfId="0" applyFont="1" applyAlignment="1">
      <alignment vertical="center"/>
    </xf>
    <xf numFmtId="0" fontId="27" fillId="0" borderId="0" xfId="0" applyFont="1" applyAlignment="1">
      <alignment vertical="center"/>
    </xf>
    <xf numFmtId="0" fontId="3" fillId="0" borderId="0" xfId="0" applyFont="1" applyAlignment="1">
      <alignment vertical="center"/>
    </xf>
    <xf numFmtId="1" fontId="3" fillId="0" borderId="0" xfId="0" applyNumberFormat="1" applyFont="1" applyAlignment="1">
      <alignment vertical="center"/>
    </xf>
    <xf numFmtId="0" fontId="28" fillId="0" borderId="0" xfId="0" applyFont="1" applyAlignment="1">
      <alignment vertical="center"/>
    </xf>
    <xf numFmtId="0" fontId="15" fillId="0" borderId="2" xfId="0" applyFont="1" applyBorder="1" applyAlignment="1">
      <alignment horizontal="center" wrapText="1"/>
    </xf>
    <xf numFmtId="0" fontId="29" fillId="0" borderId="0" xfId="0" applyFont="1" applyAlignment="1">
      <alignment horizontal="left" vertical="center"/>
    </xf>
    <xf numFmtId="0" fontId="30" fillId="0" borderId="0" xfId="0" applyFont="1" applyAlignment="1">
      <alignment horizontal="left" vertical="center"/>
    </xf>
    <xf numFmtId="0" fontId="30" fillId="0" borderId="0" xfId="0" applyFont="1" applyAlignment="1">
      <alignment horizontal="center" vertical="center"/>
    </xf>
    <xf numFmtId="177" fontId="7" fillId="0" borderId="2" xfId="0" applyNumberFormat="1" applyFont="1" applyBorder="1" applyAlignment="1">
      <alignment horizontal="left" vertical="center" wrapText="1"/>
    </xf>
    <xf numFmtId="0" fontId="32" fillId="0" borderId="0" xfId="0" applyFont="1" applyAlignment="1">
      <alignment vertical="center"/>
    </xf>
    <xf numFmtId="0" fontId="33" fillId="0" borderId="10"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5" xfId="0" applyFont="1" applyBorder="1" applyAlignment="1">
      <alignment vertical="center" wrapText="1"/>
    </xf>
    <xf numFmtId="0" fontId="33" fillId="0" borderId="2" xfId="0" applyFont="1" applyBorder="1" applyAlignment="1">
      <alignment vertical="center" wrapText="1"/>
    </xf>
    <xf numFmtId="0" fontId="34" fillId="0" borderId="0" xfId="0" applyFont="1" applyAlignment="1">
      <alignment horizontal="center" wrapText="1"/>
    </xf>
    <xf numFmtId="0" fontId="4" fillId="0" borderId="5" xfId="0" applyFont="1" applyBorder="1" applyAlignment="1">
      <alignment horizontal="center" vertical="center" wrapText="1"/>
    </xf>
    <xf numFmtId="0" fontId="35" fillId="0" borderId="0" xfId="0" applyFont="1" applyAlignment="1">
      <alignment horizontal="center" wrapText="1"/>
    </xf>
    <xf numFmtId="0" fontId="4" fillId="0" borderId="12" xfId="0" applyFont="1" applyBorder="1" applyAlignment="1">
      <alignment horizontal="center" vertical="center" wrapText="1"/>
    </xf>
    <xf numFmtId="0" fontId="33" fillId="0" borderId="2" xfId="0" applyFont="1" applyBorder="1" applyAlignment="1">
      <alignment vertical="top" wrapText="1"/>
    </xf>
    <xf numFmtId="0" fontId="33" fillId="0" borderId="0" xfId="0" applyFont="1" applyAlignment="1">
      <alignment horizontal="left" vertical="center"/>
    </xf>
    <xf numFmtId="0" fontId="32" fillId="0" borderId="0" xfId="0" applyFont="1" applyAlignment="1">
      <alignment horizontal="left" vertical="center"/>
    </xf>
    <xf numFmtId="0" fontId="34" fillId="0" borderId="0" xfId="0" applyFont="1" applyAlignment="1">
      <alignment horizontal="left" vertical="center"/>
    </xf>
    <xf numFmtId="0" fontId="40" fillId="0" borderId="2" xfId="0" applyFont="1" applyBorder="1" applyAlignment="1">
      <alignment horizontal="center" wrapText="1"/>
    </xf>
    <xf numFmtId="0" fontId="0" fillId="0" borderId="0" xfId="0" applyFont="1" applyAlignment="1">
      <alignment vertical="center"/>
    </xf>
    <xf numFmtId="0" fontId="42" fillId="0" borderId="0" xfId="0" applyFont="1" applyAlignment="1">
      <alignment vertical="center"/>
    </xf>
    <xf numFmtId="0" fontId="14" fillId="0" borderId="5" xfId="0" applyFont="1" applyBorder="1" applyAlignment="1">
      <alignment horizontal="center" vertical="center" wrapText="1"/>
    </xf>
    <xf numFmtId="0" fontId="14"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18" fillId="0" borderId="1" xfId="0" applyFont="1" applyBorder="1" applyAlignment="1">
      <alignment horizontal="right" vertical="center" wrapText="1"/>
    </xf>
    <xf numFmtId="0" fontId="7" fillId="0" borderId="1" xfId="0" applyFont="1" applyBorder="1" applyAlignment="1">
      <alignment horizontal="right" vertical="center" wrapText="1"/>
    </xf>
    <xf numFmtId="1" fontId="14" fillId="0" borderId="1" xfId="0" applyNumberFormat="1" applyFont="1" applyBorder="1" applyAlignment="1">
      <alignment horizontal="right" vertical="center" wrapText="1"/>
    </xf>
    <xf numFmtId="0" fontId="17" fillId="0" borderId="1" xfId="0" applyFont="1" applyBorder="1" applyAlignment="1">
      <alignment horizontal="right" vertical="center" wrapText="1"/>
    </xf>
    <xf numFmtId="1" fontId="20" fillId="0" borderId="1" xfId="0" applyNumberFormat="1" applyFont="1" applyBorder="1" applyAlignment="1">
      <alignment horizontal="right" vertical="center"/>
    </xf>
    <xf numFmtId="0" fontId="14" fillId="0" borderId="4" xfId="0" applyFont="1" applyBorder="1" applyAlignment="1">
      <alignment horizontal="center" vertical="center" wrapText="1"/>
    </xf>
    <xf numFmtId="0" fontId="19" fillId="0" borderId="4" xfId="0" applyFont="1" applyBorder="1" applyAlignment="1">
      <alignment horizontal="center" vertical="center" wrapText="1"/>
    </xf>
    <xf numFmtId="0" fontId="18" fillId="0" borderId="4" xfId="0" applyFont="1" applyBorder="1" applyAlignment="1">
      <alignment horizontal="right" vertical="center" wrapText="1"/>
    </xf>
    <xf numFmtId="0" fontId="17" fillId="0" borderId="4" xfId="0" applyFont="1" applyBorder="1" applyAlignment="1">
      <alignment horizontal="right" vertical="center" wrapText="1"/>
    </xf>
    <xf numFmtId="1" fontId="3" fillId="0" borderId="4" xfId="0" applyNumberFormat="1" applyFont="1" applyBorder="1" applyAlignment="1">
      <alignment horizontal="right" vertical="center"/>
    </xf>
    <xf numFmtId="0" fontId="0" fillId="0" borderId="13" xfId="0" applyFont="1" applyBorder="1" applyAlignment="1">
      <alignment vertical="center"/>
    </xf>
    <xf numFmtId="0" fontId="1" fillId="0" borderId="1" xfId="0" applyFont="1" applyBorder="1" applyAlignment="1">
      <alignment horizontal="center" wrapText="1"/>
    </xf>
    <xf numFmtId="0" fontId="14" fillId="0" borderId="1" xfId="0" applyFont="1" applyBorder="1" applyAlignment="1">
      <alignment horizontal="center" wrapText="1"/>
    </xf>
    <xf numFmtId="1" fontId="0" fillId="0" borderId="2" xfId="0" applyNumberFormat="1" applyFont="1" applyBorder="1" applyAlignment="1">
      <alignment vertical="center"/>
    </xf>
    <xf numFmtId="0" fontId="43" fillId="0" borderId="2" xfId="0" applyFont="1" applyBorder="1" applyAlignment="1">
      <alignment horizontal="left" vertical="center" wrapText="1"/>
    </xf>
    <xf numFmtId="0" fontId="44" fillId="0" borderId="2" xfId="0" applyFont="1" applyBorder="1" applyAlignment="1">
      <alignment horizontal="left" vertical="center" wrapText="1"/>
    </xf>
    <xf numFmtId="0" fontId="45" fillId="0" borderId="2" xfId="0" applyFont="1" applyBorder="1" applyAlignment="1">
      <alignment horizontal="center" vertical="center" wrapText="1"/>
    </xf>
    <xf numFmtId="0" fontId="46" fillId="0" borderId="2" xfId="0" applyFont="1" applyBorder="1" applyAlignment="1">
      <alignment horizontal="center" vertical="center" wrapText="1"/>
    </xf>
    <xf numFmtId="0" fontId="47" fillId="0" borderId="2" xfId="0" applyFont="1" applyBorder="1" applyAlignment="1">
      <alignment horizontal="center" vertical="center" wrapText="1"/>
    </xf>
    <xf numFmtId="176" fontId="48" fillId="0" borderId="2" xfId="0" applyNumberFormat="1" applyFont="1" applyBorder="1" applyAlignment="1">
      <alignment horizontal="center" vertical="center" wrapText="1"/>
    </xf>
    <xf numFmtId="1" fontId="3" fillId="0" borderId="1" xfId="0" applyNumberFormat="1" applyFont="1" applyBorder="1" applyAlignment="1">
      <alignment horizontal="right" vertical="center"/>
    </xf>
    <xf numFmtId="176" fontId="9" fillId="0" borderId="5" xfId="0" applyNumberFormat="1" applyFont="1" applyBorder="1" applyAlignment="1">
      <alignment horizontal="center" vertical="center" wrapText="1"/>
    </xf>
    <xf numFmtId="0" fontId="14" fillId="0" borderId="13" xfId="0" applyFont="1" applyBorder="1" applyAlignment="1">
      <alignment horizontal="center" vertical="center" wrapText="1"/>
    </xf>
    <xf numFmtId="176" fontId="49" fillId="0" borderId="2" xfId="0" applyNumberFormat="1" applyFont="1" applyBorder="1" applyAlignment="1">
      <alignment horizontal="center" vertical="center" wrapText="1"/>
    </xf>
    <xf numFmtId="176" fontId="50" fillId="0" borderId="2" xfId="0" applyNumberFormat="1" applyFont="1" applyBorder="1" applyAlignment="1">
      <alignment horizontal="center" vertical="center" wrapText="1"/>
    </xf>
    <xf numFmtId="0" fontId="40" fillId="0" borderId="2" xfId="0" applyFont="1" applyBorder="1" applyAlignment="1">
      <alignment horizontal="center" vertical="center" wrapText="1"/>
    </xf>
    <xf numFmtId="0" fontId="40" fillId="0" borderId="2" xfId="0" applyFont="1" applyBorder="1" applyAlignment="1">
      <alignment horizontal="center" vertical="center"/>
    </xf>
    <xf numFmtId="0" fontId="51" fillId="0" borderId="2" xfId="0" applyFont="1" applyBorder="1" applyAlignment="1">
      <alignment horizontal="center" vertical="center" wrapText="1"/>
    </xf>
    <xf numFmtId="178" fontId="3" fillId="0" borderId="2" xfId="0" applyNumberFormat="1" applyFont="1" applyBorder="1" applyAlignment="1">
      <alignment vertical="center"/>
    </xf>
    <xf numFmtId="0" fontId="44" fillId="0" borderId="2" xfId="0" applyFont="1" applyBorder="1" applyAlignment="1">
      <alignment horizontal="right" vertical="center" wrapText="1"/>
    </xf>
    <xf numFmtId="0" fontId="43" fillId="0" borderId="2" xfId="0" applyFont="1" applyBorder="1" applyAlignment="1">
      <alignment horizontal="right" vertical="center" wrapText="1"/>
    </xf>
    <xf numFmtId="178" fontId="21" fillId="0" borderId="9" xfId="0" applyNumberFormat="1" applyFont="1" applyBorder="1" applyAlignment="1">
      <alignment horizontal="right" vertical="center" wrapText="1"/>
    </xf>
    <xf numFmtId="0" fontId="54" fillId="0" borderId="1" xfId="0" applyFont="1" applyBorder="1" applyAlignment="1">
      <alignment horizontal="center" vertical="center" wrapText="1"/>
    </xf>
    <xf numFmtId="0" fontId="55" fillId="0" borderId="2" xfId="0" applyFont="1" applyBorder="1" applyAlignment="1">
      <alignment horizontal="center" vertical="center" wrapText="1"/>
    </xf>
    <xf numFmtId="0" fontId="56" fillId="0" borderId="2" xfId="0" applyFont="1" applyBorder="1" applyAlignment="1">
      <alignment horizontal="center" wrapText="1"/>
    </xf>
    <xf numFmtId="0" fontId="29" fillId="0" borderId="0" xfId="0" applyFont="1" applyAlignment="1">
      <alignment horizontal="left" vertical="center"/>
    </xf>
    <xf numFmtId="0" fontId="0" fillId="0" borderId="0" xfId="0" applyFont="1" applyAlignment="1">
      <alignment vertical="center"/>
    </xf>
    <xf numFmtId="0" fontId="1" fillId="0" borderId="0" xfId="0" applyFont="1" applyAlignment="1">
      <alignment horizontal="center" vertical="center"/>
    </xf>
    <xf numFmtId="0" fontId="2" fillId="0" borderId="0" xfId="0" applyFont="1" applyAlignment="1">
      <alignment horizontal="left" vertical="top" wrapText="1"/>
    </xf>
    <xf numFmtId="0" fontId="3" fillId="0" borderId="0" xfId="0" applyFont="1" applyAlignment="1">
      <alignment horizontal="center" vertical="center"/>
    </xf>
    <xf numFmtId="0" fontId="4" fillId="0" borderId="0" xfId="0" applyFont="1" applyAlignment="1">
      <alignment horizontal="center" vertical="center"/>
    </xf>
    <xf numFmtId="0" fontId="52" fillId="0" borderId="0" xfId="0" applyFont="1" applyAlignment="1">
      <alignment horizontal="left" vertical="center"/>
    </xf>
    <xf numFmtId="0" fontId="53" fillId="0" borderId="0" xfId="0" applyFont="1" applyAlignment="1">
      <alignment vertical="center"/>
    </xf>
    <xf numFmtId="0" fontId="28" fillId="0" borderId="0" xfId="0" applyFont="1" applyAlignment="1">
      <alignment horizontal="left" vertical="center"/>
    </xf>
    <xf numFmtId="0" fontId="3" fillId="0" borderId="0" xfId="0" applyFont="1" applyAlignment="1">
      <alignment horizontal="right" vertical="center"/>
    </xf>
    <xf numFmtId="0" fontId="10" fillId="0" borderId="1" xfId="0" applyFont="1" applyBorder="1" applyAlignment="1">
      <alignment horizontal="center" vertical="center" wrapText="1"/>
    </xf>
    <xf numFmtId="0" fontId="12" fillId="0" borderId="4" xfId="0" applyFont="1" applyBorder="1" applyAlignment="1">
      <alignment vertical="center"/>
    </xf>
    <xf numFmtId="0" fontId="14" fillId="0" borderId="5" xfId="0" applyFont="1" applyBorder="1" applyAlignment="1">
      <alignment horizontal="center" vertical="center"/>
    </xf>
    <xf numFmtId="0" fontId="12" fillId="0" borderId="6" xfId="0" applyFont="1" applyBorder="1" applyAlignment="1">
      <alignment vertical="center"/>
    </xf>
    <xf numFmtId="0" fontId="3" fillId="0" borderId="0" xfId="0" applyFont="1" applyAlignment="1">
      <alignment horizontal="left" vertical="center"/>
    </xf>
    <xf numFmtId="0" fontId="7" fillId="0" borderId="1" xfId="0" applyFont="1" applyBorder="1" applyAlignment="1">
      <alignment horizontal="center" wrapText="1"/>
    </xf>
    <xf numFmtId="0" fontId="12" fillId="0" borderId="3" xfId="0" applyFont="1" applyBorder="1" applyAlignment="1">
      <alignment vertical="center"/>
    </xf>
    <xf numFmtId="0" fontId="7" fillId="0" borderId="1" xfId="0" applyFont="1" applyBorder="1" applyAlignment="1">
      <alignment horizontal="center" vertical="center" wrapText="1"/>
    </xf>
    <xf numFmtId="0" fontId="24" fillId="0" borderId="7" xfId="0" applyFont="1" applyBorder="1" applyAlignment="1">
      <alignment horizontal="center" vertical="center" wrapText="1"/>
    </xf>
    <xf numFmtId="0" fontId="12" fillId="0" borderId="8" xfId="0" applyFont="1" applyBorder="1" applyAlignment="1">
      <alignment vertical="center"/>
    </xf>
    <xf numFmtId="0" fontId="12" fillId="0" borderId="9" xfId="0" applyFont="1" applyBorder="1" applyAlignment="1">
      <alignment vertical="center"/>
    </xf>
    <xf numFmtId="0" fontId="42" fillId="0" borderId="14" xfId="0" applyFont="1" applyBorder="1" applyAlignment="1">
      <alignment horizontal="center" vertical="center"/>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8" fillId="0" borderId="1" xfId="0" applyFont="1" applyBorder="1" applyAlignment="1">
      <alignment horizontal="center" vertical="center"/>
    </xf>
    <xf numFmtId="0" fontId="11" fillId="0" borderId="1" xfId="0" applyFont="1" applyBorder="1" applyAlignment="1">
      <alignment horizontal="center" wrapText="1"/>
    </xf>
    <xf numFmtId="0" fontId="6" fillId="0" borderId="0" xfId="0" applyFont="1" applyAlignment="1">
      <alignment vertical="center"/>
    </xf>
    <xf numFmtId="0" fontId="9" fillId="0" borderId="1" xfId="0" applyFont="1" applyBorder="1" applyAlignment="1">
      <alignment horizontal="center" vertical="center" wrapText="1"/>
    </xf>
    <xf numFmtId="0" fontId="30" fillId="0" borderId="0" xfId="0" applyFont="1" applyAlignment="1">
      <alignment horizontal="center" vertical="center"/>
    </xf>
    <xf numFmtId="0" fontId="31" fillId="0" borderId="0" xfId="0" applyFont="1" applyAlignment="1">
      <alignment horizontal="left" vertical="center"/>
    </xf>
    <xf numFmtId="0" fontId="33" fillId="0" borderId="5" xfId="0" applyFont="1" applyBorder="1" applyAlignment="1">
      <alignment horizontal="center" vertical="center" wrapText="1"/>
    </xf>
    <xf numFmtId="0" fontId="12" fillId="0" borderId="11" xfId="0" applyFont="1" applyBorder="1" applyAlignment="1">
      <alignment vertical="center"/>
    </xf>
    <xf numFmtId="0" fontId="33" fillId="0" borderId="5" xfId="0" applyFont="1" applyBorder="1" applyAlignment="1">
      <alignment horizontal="center" vertical="top" wrapText="1"/>
    </xf>
    <xf numFmtId="0" fontId="3" fillId="0" borderId="5" xfId="0" applyFont="1" applyBorder="1" applyAlignment="1">
      <alignment horizontal="center" vertical="center"/>
    </xf>
    <xf numFmtId="0" fontId="5" fillId="0" borderId="0" xfId="0" applyFont="1" applyAlignment="1">
      <alignment horizontal="left" vertical="center"/>
    </xf>
    <xf numFmtId="0" fontId="14" fillId="0" borderId="0" xfId="0" applyFont="1" applyAlignment="1">
      <alignment vertical="center"/>
    </xf>
    <xf numFmtId="0" fontId="40" fillId="0" borderId="2" xfId="0" applyFont="1" applyBorder="1" applyAlignment="1">
      <alignment vertical="center" wrapText="1"/>
    </xf>
    <xf numFmtId="0" fontId="14" fillId="0" borderId="2" xfId="0" applyFont="1" applyBorder="1" applyAlignment="1">
      <alignment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oneCellAnchor>
    <xdr:from>
      <xdr:col>0</xdr:col>
      <xdr:colOff>9525</xdr:colOff>
      <xdr:row>0</xdr:row>
      <xdr:rowOff>0</xdr:rowOff>
    </xdr:from>
    <xdr:ext cx="1114425" cy="1285875"/>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1562100" cy="1114425"/>
    <xdr:pic>
      <xdr:nvPicPr>
        <xdr:cNvPr id="2" name="image2.jpg" descr="1"/>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class.tn.edu.tw/modules/tad_web/link.php?WebID=4043&amp;LinkID=4348"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68"/>
  <sheetViews>
    <sheetView tabSelected="1" topLeftCell="A13" zoomScale="190" zoomScaleNormal="190" workbookViewId="0">
      <selection activeCell="H20" sqref="H20"/>
    </sheetView>
  </sheetViews>
  <sheetFormatPr defaultColWidth="11.1796875" defaultRowHeight="15" customHeight="1"/>
  <cols>
    <col min="1" max="1" width="4.81640625" customWidth="1"/>
    <col min="2" max="2" width="6.6328125" customWidth="1"/>
    <col min="3" max="3" width="2.81640625" customWidth="1"/>
    <col min="4" max="4" width="6.08984375" customWidth="1"/>
    <col min="5" max="6" width="8.453125" customWidth="1"/>
    <col min="7" max="7" width="9.1796875" customWidth="1"/>
    <col min="8" max="8" width="9.81640625" customWidth="1"/>
    <col min="9" max="9" width="2.81640625" customWidth="1"/>
    <col min="10" max="10" width="3.6328125" customWidth="1"/>
    <col min="11" max="13" width="2.81640625" customWidth="1"/>
    <col min="14" max="15" width="2.1796875" customWidth="1"/>
    <col min="16" max="16" width="4.54296875" customWidth="1"/>
    <col min="17" max="19" width="6.81640625" customWidth="1"/>
    <col min="20" max="20" width="7.08984375" customWidth="1"/>
    <col min="21" max="26" width="6.81640625" customWidth="1"/>
  </cols>
  <sheetData>
    <row r="1" spans="1:23" ht="16.5" customHeight="1">
      <c r="A1" s="106"/>
      <c r="B1" s="105"/>
      <c r="C1" s="105"/>
      <c r="D1" s="107" t="s">
        <v>0</v>
      </c>
      <c r="E1" s="105"/>
      <c r="F1" s="105"/>
      <c r="G1" s="105"/>
      <c r="H1" s="108" t="s">
        <v>1</v>
      </c>
      <c r="I1" s="105"/>
      <c r="J1" s="105"/>
      <c r="K1" s="105"/>
      <c r="L1" s="105"/>
      <c r="M1" s="105"/>
      <c r="N1" s="105"/>
      <c r="O1" s="105"/>
      <c r="P1" s="105"/>
    </row>
    <row r="2" spans="1:23" ht="16.5" customHeight="1">
      <c r="A2" s="105"/>
      <c r="B2" s="105"/>
      <c r="C2" s="105"/>
      <c r="D2" s="105"/>
      <c r="E2" s="105"/>
      <c r="F2" s="105"/>
      <c r="G2" s="105"/>
      <c r="H2" s="109" t="s">
        <v>2</v>
      </c>
      <c r="I2" s="105"/>
      <c r="J2" s="105"/>
      <c r="K2" s="105"/>
      <c r="L2" s="105"/>
      <c r="M2" s="105"/>
      <c r="N2" s="105"/>
      <c r="O2" s="105"/>
      <c r="P2" s="105"/>
    </row>
    <row r="3" spans="1:23" ht="16.5" customHeight="1">
      <c r="A3" s="105"/>
      <c r="B3" s="105"/>
      <c r="C3" s="105"/>
      <c r="D3" s="105"/>
      <c r="E3" s="105"/>
      <c r="F3" s="105"/>
      <c r="G3" s="105"/>
      <c r="H3" s="109" t="s">
        <v>3</v>
      </c>
      <c r="I3" s="105"/>
      <c r="J3" s="105"/>
      <c r="K3" s="105"/>
      <c r="L3" s="105"/>
      <c r="M3" s="105"/>
      <c r="N3" s="105"/>
      <c r="O3" s="105"/>
      <c r="P3" s="105"/>
    </row>
    <row r="4" spans="1:23" ht="16.5" customHeight="1">
      <c r="A4" s="105"/>
      <c r="B4" s="105"/>
      <c r="C4" s="105"/>
      <c r="D4" s="110" t="s">
        <v>4</v>
      </c>
      <c r="E4" s="111"/>
      <c r="F4" s="111"/>
      <c r="G4" s="111"/>
      <c r="H4" s="2" t="s">
        <v>157</v>
      </c>
      <c r="I4" s="2"/>
      <c r="J4" s="2"/>
      <c r="K4" s="2"/>
      <c r="L4" s="2"/>
      <c r="M4" s="2"/>
      <c r="N4" s="2"/>
      <c r="O4" s="2"/>
      <c r="P4" s="2"/>
    </row>
    <row r="5" spans="1:23" ht="16.5" customHeight="1">
      <c r="A5" s="105"/>
      <c r="B5" s="105"/>
      <c r="C5" s="105"/>
      <c r="D5" s="111"/>
      <c r="E5" s="111"/>
      <c r="F5" s="111"/>
      <c r="G5" s="111"/>
      <c r="H5" s="2" t="s">
        <v>158</v>
      </c>
      <c r="I5" s="2"/>
      <c r="J5" s="2"/>
      <c r="K5" s="2"/>
      <c r="L5" s="2"/>
      <c r="M5" s="2"/>
      <c r="N5" s="2"/>
      <c r="O5" s="2"/>
      <c r="P5" s="2"/>
    </row>
    <row r="6" spans="1:23" ht="16.5" customHeight="1">
      <c r="A6" s="105"/>
      <c r="B6" s="105"/>
      <c r="C6" s="105"/>
      <c r="D6" s="109" t="s">
        <v>5</v>
      </c>
      <c r="E6" s="105"/>
      <c r="F6" s="105"/>
      <c r="G6" s="105"/>
      <c r="H6" s="105"/>
      <c r="I6" s="105"/>
      <c r="J6" s="105"/>
      <c r="K6" s="105"/>
      <c r="L6" s="105"/>
      <c r="M6" s="105"/>
      <c r="N6" s="105"/>
      <c r="O6" s="105"/>
    </row>
    <row r="7" spans="1:23" ht="19.5" customHeight="1">
      <c r="A7" s="130" t="s">
        <v>156</v>
      </c>
      <c r="B7" s="105"/>
      <c r="C7" s="105"/>
      <c r="D7" s="105"/>
      <c r="E7" s="105"/>
      <c r="F7" s="105"/>
      <c r="G7" s="105"/>
      <c r="H7" s="105"/>
      <c r="I7" s="105"/>
      <c r="J7" s="105"/>
      <c r="K7" s="105"/>
      <c r="L7" s="105"/>
      <c r="M7" s="105"/>
      <c r="N7" s="105"/>
      <c r="O7" s="105"/>
      <c r="Q7" s="119" t="s">
        <v>6</v>
      </c>
      <c r="R7" s="121" t="s">
        <v>7</v>
      </c>
      <c r="S7" s="119" t="s">
        <v>8</v>
      </c>
      <c r="T7" s="119" t="s">
        <v>9</v>
      </c>
      <c r="U7" s="119" t="s">
        <v>10</v>
      </c>
      <c r="V7" s="119" t="s">
        <v>11</v>
      </c>
      <c r="W7" s="128" t="s">
        <v>12</v>
      </c>
    </row>
    <row r="8" spans="1:23" ht="21.75" customHeight="1">
      <c r="A8" s="131" t="s">
        <v>13</v>
      </c>
      <c r="B8" s="114" t="s">
        <v>14</v>
      </c>
      <c r="C8" s="114" t="s">
        <v>15</v>
      </c>
      <c r="D8" s="114" t="s">
        <v>16</v>
      </c>
      <c r="E8" s="114" t="s">
        <v>17</v>
      </c>
      <c r="F8" s="114" t="s">
        <v>18</v>
      </c>
      <c r="G8" s="114" t="s">
        <v>19</v>
      </c>
      <c r="H8" s="114" t="s">
        <v>20</v>
      </c>
      <c r="I8" s="3" t="s">
        <v>21</v>
      </c>
      <c r="J8" s="119" t="s">
        <v>6</v>
      </c>
      <c r="K8" s="121" t="s">
        <v>7</v>
      </c>
      <c r="L8" s="119" t="s">
        <v>8</v>
      </c>
      <c r="M8" s="119" t="s">
        <v>9</v>
      </c>
      <c r="N8" s="119" t="s">
        <v>10</v>
      </c>
      <c r="O8" s="129" t="s">
        <v>11</v>
      </c>
      <c r="P8" s="128" t="s">
        <v>12</v>
      </c>
      <c r="Q8" s="120"/>
      <c r="R8" s="120"/>
      <c r="S8" s="120"/>
      <c r="T8" s="120"/>
      <c r="U8" s="120"/>
      <c r="V8" s="120"/>
      <c r="W8" s="120"/>
    </row>
    <row r="9" spans="1:23" ht="15.75" customHeight="1">
      <c r="A9" s="115"/>
      <c r="B9" s="115"/>
      <c r="C9" s="115"/>
      <c r="D9" s="115"/>
      <c r="E9" s="115"/>
      <c r="F9" s="115"/>
      <c r="G9" s="115"/>
      <c r="H9" s="115"/>
      <c r="I9" s="3" t="s">
        <v>22</v>
      </c>
      <c r="J9" s="115"/>
      <c r="K9" s="115"/>
      <c r="L9" s="115"/>
      <c r="M9" s="115"/>
      <c r="N9" s="115"/>
      <c r="O9" s="115"/>
      <c r="P9" s="120"/>
      <c r="Q9" s="115"/>
      <c r="R9" s="115"/>
      <c r="S9" s="115"/>
      <c r="T9" s="115"/>
      <c r="U9" s="115"/>
      <c r="V9" s="115"/>
      <c r="W9" s="115"/>
    </row>
    <row r="10" spans="1:23" ht="20.25" customHeight="1">
      <c r="A10" s="4">
        <v>1</v>
      </c>
      <c r="B10" s="5">
        <v>43922</v>
      </c>
      <c r="C10" s="65" t="s">
        <v>159</v>
      </c>
      <c r="D10" s="101" t="s">
        <v>183</v>
      </c>
      <c r="E10" s="67" t="s">
        <v>27</v>
      </c>
      <c r="F10" s="67" t="s">
        <v>28</v>
      </c>
      <c r="G10" s="67" t="s">
        <v>29</v>
      </c>
      <c r="H10" s="67" t="s">
        <v>30</v>
      </c>
      <c r="I10" s="68"/>
      <c r="J10" s="69">
        <v>5</v>
      </c>
      <c r="K10" s="70">
        <v>2.2000000000000002</v>
      </c>
      <c r="L10" s="70">
        <v>1.7</v>
      </c>
      <c r="M10" s="70">
        <v>2</v>
      </c>
      <c r="N10" s="70"/>
      <c r="O10" s="70"/>
      <c r="P10" s="71">
        <v>648</v>
      </c>
      <c r="Q10" s="72">
        <f>J10*70</f>
        <v>350</v>
      </c>
      <c r="R10" s="72">
        <f>K10*75</f>
        <v>165</v>
      </c>
      <c r="S10" s="72">
        <f>L10*25</f>
        <v>42.5</v>
      </c>
      <c r="T10" s="72">
        <f>M10*45</f>
        <v>90</v>
      </c>
      <c r="U10" s="72">
        <f>N10*60</f>
        <v>0</v>
      </c>
      <c r="V10" s="72">
        <f>O10*150</f>
        <v>0</v>
      </c>
      <c r="W10" s="73">
        <v>648</v>
      </c>
    </row>
    <row r="11" spans="1:23" ht="21.75" customHeight="1">
      <c r="A11" s="4">
        <v>2</v>
      </c>
      <c r="B11" s="5">
        <v>44291</v>
      </c>
      <c r="C11" s="66" t="s">
        <v>24</v>
      </c>
      <c r="D11" s="125" t="s">
        <v>161</v>
      </c>
      <c r="E11" s="126"/>
      <c r="F11" s="126"/>
      <c r="G11" s="126"/>
      <c r="H11" s="127"/>
      <c r="I11" s="79"/>
      <c r="J11" s="79"/>
      <c r="K11" s="79"/>
      <c r="L11" s="79"/>
      <c r="M11" s="79"/>
      <c r="N11" s="79"/>
      <c r="O11" s="79"/>
      <c r="P11" s="79"/>
      <c r="Q11" s="79"/>
      <c r="R11" s="79"/>
      <c r="S11" s="79"/>
      <c r="T11" s="79"/>
      <c r="U11" s="79"/>
      <c r="V11" s="79"/>
      <c r="W11" s="79"/>
    </row>
    <row r="12" spans="1:23" ht="22.5" customHeight="1">
      <c r="A12" s="4">
        <v>3</v>
      </c>
      <c r="B12" s="5">
        <v>44292</v>
      </c>
      <c r="C12" s="6" t="s">
        <v>31</v>
      </c>
      <c r="D12" s="74" t="s">
        <v>32</v>
      </c>
      <c r="E12" s="74" t="s">
        <v>33</v>
      </c>
      <c r="F12" s="67" t="s">
        <v>28</v>
      </c>
      <c r="G12" s="74" t="s">
        <v>35</v>
      </c>
      <c r="H12" s="74" t="s">
        <v>36</v>
      </c>
      <c r="I12" s="75" t="s">
        <v>21</v>
      </c>
      <c r="J12" s="76">
        <v>5</v>
      </c>
      <c r="K12" s="76">
        <v>2.1</v>
      </c>
      <c r="L12" s="76">
        <v>1.5</v>
      </c>
      <c r="M12" s="76">
        <v>2.2000000000000002</v>
      </c>
      <c r="N12" s="76">
        <v>1</v>
      </c>
      <c r="O12" s="76"/>
      <c r="P12" s="35">
        <v>700</v>
      </c>
      <c r="Q12" s="77">
        <f t="shared" ref="Q12:Q29" si="0">J12*70</f>
        <v>350</v>
      </c>
      <c r="R12" s="34">
        <f>K12*72</f>
        <v>151.20000000000002</v>
      </c>
      <c r="S12" s="34">
        <f>L12*40</f>
        <v>60</v>
      </c>
      <c r="T12" s="34">
        <f t="shared" ref="T12:T29" si="1">M12*45</f>
        <v>99.000000000000014</v>
      </c>
      <c r="U12" s="34">
        <f>N12*40</f>
        <v>40</v>
      </c>
      <c r="V12" s="34">
        <f>O12*120</f>
        <v>0</v>
      </c>
      <c r="W12" s="78">
        <f t="shared" ref="W12:W29" si="2">SUM(Q12:V12)</f>
        <v>700.2</v>
      </c>
    </row>
    <row r="13" spans="1:23" ht="23.25" customHeight="1">
      <c r="A13" s="4">
        <v>4</v>
      </c>
      <c r="B13" s="5">
        <v>44293</v>
      </c>
      <c r="C13" s="6" t="s">
        <v>23</v>
      </c>
      <c r="D13" s="116" t="s">
        <v>40</v>
      </c>
      <c r="E13" s="117"/>
      <c r="F13" s="6" t="s">
        <v>41</v>
      </c>
      <c r="G13" s="6" t="s">
        <v>44</v>
      </c>
      <c r="H13" s="14" t="s">
        <v>43</v>
      </c>
      <c r="I13" s="12" t="s">
        <v>22</v>
      </c>
      <c r="J13" s="76">
        <v>5</v>
      </c>
      <c r="K13" s="10">
        <v>2</v>
      </c>
      <c r="L13" s="10">
        <v>1.5</v>
      </c>
      <c r="M13" s="10">
        <v>2</v>
      </c>
      <c r="N13" s="10"/>
      <c r="O13" s="10">
        <v>1</v>
      </c>
      <c r="P13" s="13">
        <v>778</v>
      </c>
      <c r="Q13" s="9">
        <f t="shared" si="0"/>
        <v>350</v>
      </c>
      <c r="R13" s="10">
        <f t="shared" ref="R13:R24" si="3">K13*75</f>
        <v>150</v>
      </c>
      <c r="S13" s="10">
        <f t="shared" ref="S13:S29" si="4">L13*25</f>
        <v>37.5</v>
      </c>
      <c r="T13" s="10">
        <f t="shared" si="1"/>
        <v>90</v>
      </c>
      <c r="U13" s="10">
        <f t="shared" ref="U13:U29" si="5">N13*60</f>
        <v>0</v>
      </c>
      <c r="V13" s="10">
        <f t="shared" ref="V13:V29" si="6">O13*150</f>
        <v>150</v>
      </c>
      <c r="W13" s="11">
        <f t="shared" si="2"/>
        <v>777.5</v>
      </c>
    </row>
    <row r="14" spans="1:23" ht="20.25" customHeight="1">
      <c r="A14" s="4">
        <v>5</v>
      </c>
      <c r="B14" s="5">
        <v>44294</v>
      </c>
      <c r="C14" s="6" t="s">
        <v>45</v>
      </c>
      <c r="D14" s="94" t="s">
        <v>181</v>
      </c>
      <c r="E14" s="6" t="s">
        <v>47</v>
      </c>
      <c r="F14" s="16" t="s">
        <v>28</v>
      </c>
      <c r="G14" s="6" t="s">
        <v>49</v>
      </c>
      <c r="H14" s="6" t="s">
        <v>50</v>
      </c>
      <c r="I14" s="12"/>
      <c r="J14" s="76">
        <v>5</v>
      </c>
      <c r="K14" s="10">
        <v>2.1</v>
      </c>
      <c r="L14" s="10">
        <v>1.5</v>
      </c>
      <c r="M14" s="10">
        <v>2.2000000000000002</v>
      </c>
      <c r="N14" s="10"/>
      <c r="O14" s="10"/>
      <c r="P14" s="13">
        <v>644</v>
      </c>
      <c r="Q14" s="9">
        <f t="shared" si="0"/>
        <v>350</v>
      </c>
      <c r="R14" s="10">
        <f t="shared" si="3"/>
        <v>157.5</v>
      </c>
      <c r="S14" s="10">
        <f t="shared" si="4"/>
        <v>37.5</v>
      </c>
      <c r="T14" s="10">
        <f t="shared" si="1"/>
        <v>99.000000000000014</v>
      </c>
      <c r="U14" s="10">
        <f t="shared" si="5"/>
        <v>0</v>
      </c>
      <c r="V14" s="10">
        <f t="shared" si="6"/>
        <v>0</v>
      </c>
      <c r="W14" s="11">
        <f t="shared" si="2"/>
        <v>644</v>
      </c>
    </row>
    <row r="15" spans="1:23" ht="18.75" customHeight="1">
      <c r="A15" s="4">
        <v>6</v>
      </c>
      <c r="B15" s="5">
        <v>44295</v>
      </c>
      <c r="C15" s="6" t="s">
        <v>51</v>
      </c>
      <c r="D15" s="6" t="s">
        <v>25</v>
      </c>
      <c r="E15" s="6" t="s">
        <v>52</v>
      </c>
      <c r="F15" s="6" t="s">
        <v>54</v>
      </c>
      <c r="G15" s="6" t="s">
        <v>55</v>
      </c>
      <c r="H15" s="6" t="s">
        <v>56</v>
      </c>
      <c r="I15" s="12" t="s">
        <v>21</v>
      </c>
      <c r="J15" s="76">
        <v>5</v>
      </c>
      <c r="K15" s="9">
        <v>2</v>
      </c>
      <c r="L15" s="9">
        <v>1.7</v>
      </c>
      <c r="M15" s="9">
        <v>2</v>
      </c>
      <c r="N15" s="9">
        <v>1</v>
      </c>
      <c r="O15" s="9"/>
      <c r="P15" s="13">
        <v>693</v>
      </c>
      <c r="Q15" s="9">
        <f t="shared" si="0"/>
        <v>350</v>
      </c>
      <c r="R15" s="10">
        <f t="shared" si="3"/>
        <v>150</v>
      </c>
      <c r="S15" s="10">
        <f t="shared" si="4"/>
        <v>42.5</v>
      </c>
      <c r="T15" s="10">
        <f t="shared" si="1"/>
        <v>90</v>
      </c>
      <c r="U15" s="10">
        <f t="shared" si="5"/>
        <v>60</v>
      </c>
      <c r="V15" s="10">
        <f t="shared" si="6"/>
        <v>0</v>
      </c>
      <c r="W15" s="11">
        <f t="shared" si="2"/>
        <v>692.5</v>
      </c>
    </row>
    <row r="16" spans="1:23" ht="21" customHeight="1">
      <c r="A16" s="4">
        <v>7</v>
      </c>
      <c r="B16" s="5">
        <v>44298</v>
      </c>
      <c r="C16" s="6" t="s">
        <v>24</v>
      </c>
      <c r="D16" s="6" t="s">
        <v>25</v>
      </c>
      <c r="E16" s="6" t="s">
        <v>57</v>
      </c>
      <c r="F16" s="6" t="s">
        <v>28</v>
      </c>
      <c r="G16" s="6" t="s">
        <v>58</v>
      </c>
      <c r="H16" s="6" t="s">
        <v>59</v>
      </c>
      <c r="I16" s="12"/>
      <c r="J16" s="76">
        <v>5</v>
      </c>
      <c r="K16" s="10">
        <v>2</v>
      </c>
      <c r="L16" s="10">
        <v>1.7</v>
      </c>
      <c r="M16" s="10">
        <v>2</v>
      </c>
      <c r="N16" s="10"/>
      <c r="O16" s="10"/>
      <c r="P16" s="13">
        <v>633</v>
      </c>
      <c r="Q16" s="9">
        <f t="shared" si="0"/>
        <v>350</v>
      </c>
      <c r="R16" s="10">
        <f t="shared" si="3"/>
        <v>150</v>
      </c>
      <c r="S16" s="10">
        <f t="shared" si="4"/>
        <v>42.5</v>
      </c>
      <c r="T16" s="10">
        <f t="shared" si="1"/>
        <v>90</v>
      </c>
      <c r="U16" s="10">
        <f t="shared" si="5"/>
        <v>0</v>
      </c>
      <c r="V16" s="10">
        <f t="shared" si="6"/>
        <v>0</v>
      </c>
      <c r="W16" s="11">
        <f t="shared" si="2"/>
        <v>632.5</v>
      </c>
    </row>
    <row r="17" spans="1:23" ht="21.75" customHeight="1">
      <c r="A17" s="4">
        <v>8</v>
      </c>
      <c r="B17" s="5">
        <v>44299</v>
      </c>
      <c r="C17" s="6" t="s">
        <v>31</v>
      </c>
      <c r="D17" s="6" t="s">
        <v>32</v>
      </c>
      <c r="E17" s="6" t="s">
        <v>61</v>
      </c>
      <c r="F17" s="6" t="s">
        <v>62</v>
      </c>
      <c r="G17" s="6" t="s">
        <v>63</v>
      </c>
      <c r="H17" s="94" t="s">
        <v>167</v>
      </c>
      <c r="I17" s="12" t="s">
        <v>21</v>
      </c>
      <c r="J17" s="76">
        <v>5</v>
      </c>
      <c r="K17" s="10">
        <v>2.2000000000000002</v>
      </c>
      <c r="L17" s="10">
        <v>1.6</v>
      </c>
      <c r="M17" s="10">
        <v>2.8</v>
      </c>
      <c r="N17" s="10">
        <v>1</v>
      </c>
      <c r="O17" s="10"/>
      <c r="P17" s="13">
        <v>741</v>
      </c>
      <c r="Q17" s="9">
        <f t="shared" si="0"/>
        <v>350</v>
      </c>
      <c r="R17" s="10">
        <f t="shared" si="3"/>
        <v>165</v>
      </c>
      <c r="S17" s="10">
        <f t="shared" si="4"/>
        <v>40</v>
      </c>
      <c r="T17" s="10">
        <f t="shared" si="1"/>
        <v>125.99999999999999</v>
      </c>
      <c r="U17" s="10">
        <f t="shared" si="5"/>
        <v>60</v>
      </c>
      <c r="V17" s="10">
        <f t="shared" si="6"/>
        <v>0</v>
      </c>
      <c r="W17" s="11">
        <f t="shared" si="2"/>
        <v>741</v>
      </c>
    </row>
    <row r="18" spans="1:23" ht="18.75" customHeight="1">
      <c r="A18" s="4">
        <v>9</v>
      </c>
      <c r="B18" s="5">
        <v>44300</v>
      </c>
      <c r="C18" s="6" t="s">
        <v>23</v>
      </c>
      <c r="D18" s="63" t="s">
        <v>172</v>
      </c>
      <c r="E18" s="94" t="s">
        <v>173</v>
      </c>
      <c r="F18" s="94" t="s">
        <v>170</v>
      </c>
      <c r="G18" s="6" t="s">
        <v>64</v>
      </c>
      <c r="H18" s="94" t="s">
        <v>171</v>
      </c>
      <c r="I18" s="12" t="s">
        <v>22</v>
      </c>
      <c r="J18" s="76">
        <v>5</v>
      </c>
      <c r="K18" s="9">
        <v>2</v>
      </c>
      <c r="L18" s="9">
        <v>1.5</v>
      </c>
      <c r="M18" s="9">
        <v>2.2999999999999998</v>
      </c>
      <c r="N18" s="9"/>
      <c r="O18" s="9">
        <v>1</v>
      </c>
      <c r="P18" s="13">
        <v>791</v>
      </c>
      <c r="Q18" s="9">
        <f t="shared" si="0"/>
        <v>350</v>
      </c>
      <c r="R18" s="10">
        <f t="shared" si="3"/>
        <v>150</v>
      </c>
      <c r="S18" s="10">
        <f t="shared" si="4"/>
        <v>37.5</v>
      </c>
      <c r="T18" s="10">
        <f t="shared" si="1"/>
        <v>103.49999999999999</v>
      </c>
      <c r="U18" s="10">
        <f t="shared" si="5"/>
        <v>0</v>
      </c>
      <c r="V18" s="10">
        <f t="shared" si="6"/>
        <v>150</v>
      </c>
      <c r="W18" s="11">
        <f t="shared" si="2"/>
        <v>791</v>
      </c>
    </row>
    <row r="19" spans="1:23" ht="22.5" customHeight="1">
      <c r="A19" s="4">
        <v>10</v>
      </c>
      <c r="B19" s="5">
        <v>44301</v>
      </c>
      <c r="C19" s="6" t="s">
        <v>45</v>
      </c>
      <c r="D19" s="6" t="s">
        <v>46</v>
      </c>
      <c r="E19" s="94" t="s">
        <v>185</v>
      </c>
      <c r="F19" s="16" t="s">
        <v>28</v>
      </c>
      <c r="G19" s="6" t="s">
        <v>67</v>
      </c>
      <c r="H19" s="94" t="s">
        <v>166</v>
      </c>
      <c r="I19" s="18"/>
      <c r="J19" s="76">
        <v>5</v>
      </c>
      <c r="K19" s="10">
        <v>2.2000000000000002</v>
      </c>
      <c r="L19" s="10">
        <v>1.7</v>
      </c>
      <c r="M19" s="10">
        <v>2</v>
      </c>
      <c r="N19" s="10"/>
      <c r="O19" s="10"/>
      <c r="P19" s="13">
        <v>648</v>
      </c>
      <c r="Q19" s="9">
        <f t="shared" si="0"/>
        <v>350</v>
      </c>
      <c r="R19" s="10">
        <f t="shared" si="3"/>
        <v>165</v>
      </c>
      <c r="S19" s="10">
        <f t="shared" si="4"/>
        <v>42.5</v>
      </c>
      <c r="T19" s="10">
        <f t="shared" si="1"/>
        <v>90</v>
      </c>
      <c r="U19" s="10">
        <f t="shared" si="5"/>
        <v>0</v>
      </c>
      <c r="V19" s="10">
        <f t="shared" si="6"/>
        <v>0</v>
      </c>
      <c r="W19" s="11">
        <f t="shared" si="2"/>
        <v>647.5</v>
      </c>
    </row>
    <row r="20" spans="1:23" ht="21" customHeight="1">
      <c r="A20" s="4">
        <v>11</v>
      </c>
      <c r="B20" s="5">
        <v>44302</v>
      </c>
      <c r="C20" s="6" t="s">
        <v>51</v>
      </c>
      <c r="D20" s="139" t="s">
        <v>25</v>
      </c>
      <c r="E20" s="140" t="s">
        <v>186</v>
      </c>
      <c r="F20" s="141" t="s">
        <v>71</v>
      </c>
      <c r="G20" s="140" t="s">
        <v>165</v>
      </c>
      <c r="H20" s="6" t="s">
        <v>72</v>
      </c>
      <c r="I20" s="12" t="s">
        <v>21</v>
      </c>
      <c r="J20" s="76">
        <v>5</v>
      </c>
      <c r="K20" s="9">
        <v>2.2000000000000002</v>
      </c>
      <c r="L20" s="9">
        <v>1.5</v>
      </c>
      <c r="M20" s="9">
        <v>2.1</v>
      </c>
      <c r="N20" s="9">
        <v>1</v>
      </c>
      <c r="O20" s="9"/>
      <c r="P20" s="21">
        <v>707</v>
      </c>
      <c r="Q20" s="9">
        <f t="shared" si="0"/>
        <v>350</v>
      </c>
      <c r="R20" s="10">
        <f t="shared" si="3"/>
        <v>165</v>
      </c>
      <c r="S20" s="10">
        <f t="shared" si="4"/>
        <v>37.5</v>
      </c>
      <c r="T20" s="10">
        <f t="shared" si="1"/>
        <v>94.5</v>
      </c>
      <c r="U20" s="10">
        <f t="shared" si="5"/>
        <v>60</v>
      </c>
      <c r="V20" s="10">
        <f t="shared" si="6"/>
        <v>0</v>
      </c>
      <c r="W20" s="11">
        <f t="shared" si="2"/>
        <v>707</v>
      </c>
    </row>
    <row r="21" spans="1:23" ht="21" customHeight="1">
      <c r="A21" s="4">
        <v>12</v>
      </c>
      <c r="B21" s="5">
        <v>44305</v>
      </c>
      <c r="C21" s="6" t="s">
        <v>24</v>
      </c>
      <c r="D21" s="17" t="s">
        <v>25</v>
      </c>
      <c r="E21" s="17" t="s">
        <v>73</v>
      </c>
      <c r="F21" s="17" t="s">
        <v>28</v>
      </c>
      <c r="G21" s="17" t="s">
        <v>74</v>
      </c>
      <c r="H21" s="17" t="s">
        <v>36</v>
      </c>
      <c r="I21" s="12"/>
      <c r="J21" s="76">
        <v>5</v>
      </c>
      <c r="K21" s="10">
        <v>2.2000000000000002</v>
      </c>
      <c r="L21" s="10">
        <v>1.5</v>
      </c>
      <c r="M21" s="10">
        <v>2.2000000000000002</v>
      </c>
      <c r="N21" s="10"/>
      <c r="O21" s="10"/>
      <c r="P21" s="21">
        <v>652</v>
      </c>
      <c r="Q21" s="9">
        <f t="shared" si="0"/>
        <v>350</v>
      </c>
      <c r="R21" s="10">
        <f t="shared" si="3"/>
        <v>165</v>
      </c>
      <c r="S21" s="10">
        <f t="shared" si="4"/>
        <v>37.5</v>
      </c>
      <c r="T21" s="10">
        <f t="shared" si="1"/>
        <v>99.000000000000014</v>
      </c>
      <c r="U21" s="10">
        <f t="shared" si="5"/>
        <v>0</v>
      </c>
      <c r="V21" s="10">
        <f t="shared" si="6"/>
        <v>0</v>
      </c>
      <c r="W21" s="11">
        <f t="shared" si="2"/>
        <v>651.5</v>
      </c>
    </row>
    <row r="22" spans="1:23" ht="21" customHeight="1">
      <c r="A22" s="4">
        <v>13</v>
      </c>
      <c r="B22" s="5">
        <v>44306</v>
      </c>
      <c r="C22" s="6" t="s">
        <v>31</v>
      </c>
      <c r="D22" s="17" t="s">
        <v>32</v>
      </c>
      <c r="E22" s="17" t="s">
        <v>75</v>
      </c>
      <c r="F22" s="17" t="s">
        <v>76</v>
      </c>
      <c r="G22" s="17" t="s">
        <v>77</v>
      </c>
      <c r="H22" s="17" t="s">
        <v>78</v>
      </c>
      <c r="I22" s="12" t="s">
        <v>21</v>
      </c>
      <c r="J22" s="76">
        <v>5</v>
      </c>
      <c r="K22" s="9">
        <v>2</v>
      </c>
      <c r="L22" s="9">
        <v>1.6</v>
      </c>
      <c r="M22" s="9">
        <v>2.8</v>
      </c>
      <c r="N22" s="9">
        <v>1</v>
      </c>
      <c r="O22" s="9"/>
      <c r="P22" s="21">
        <v>726</v>
      </c>
      <c r="Q22" s="9">
        <f t="shared" si="0"/>
        <v>350</v>
      </c>
      <c r="R22" s="10">
        <f t="shared" si="3"/>
        <v>150</v>
      </c>
      <c r="S22" s="10">
        <f t="shared" si="4"/>
        <v>40</v>
      </c>
      <c r="T22" s="10">
        <f t="shared" si="1"/>
        <v>125.99999999999999</v>
      </c>
      <c r="U22" s="10">
        <f t="shared" si="5"/>
        <v>60</v>
      </c>
      <c r="V22" s="10">
        <f t="shared" si="6"/>
        <v>0</v>
      </c>
      <c r="W22" s="11">
        <f t="shared" si="2"/>
        <v>726</v>
      </c>
    </row>
    <row r="23" spans="1:23" ht="21" customHeight="1">
      <c r="A23" s="4">
        <v>14</v>
      </c>
      <c r="B23" s="5">
        <v>44307</v>
      </c>
      <c r="C23" s="6" t="s">
        <v>23</v>
      </c>
      <c r="D23" s="17" t="s">
        <v>81</v>
      </c>
      <c r="E23" s="63" t="s">
        <v>153</v>
      </c>
      <c r="F23" s="17" t="s">
        <v>82</v>
      </c>
      <c r="G23" s="17" t="s">
        <v>83</v>
      </c>
      <c r="H23" s="22" t="s">
        <v>84</v>
      </c>
      <c r="I23" s="12" t="s">
        <v>22</v>
      </c>
      <c r="J23" s="76">
        <v>5</v>
      </c>
      <c r="K23" s="10">
        <v>2</v>
      </c>
      <c r="L23" s="10">
        <v>1.7</v>
      </c>
      <c r="M23" s="10">
        <v>2.2000000000000002</v>
      </c>
      <c r="N23" s="10"/>
      <c r="O23" s="10">
        <v>1</v>
      </c>
      <c r="P23" s="21">
        <v>792</v>
      </c>
      <c r="Q23" s="9">
        <f t="shared" si="0"/>
        <v>350</v>
      </c>
      <c r="R23" s="10">
        <f t="shared" si="3"/>
        <v>150</v>
      </c>
      <c r="S23" s="10">
        <f t="shared" si="4"/>
        <v>42.5</v>
      </c>
      <c r="T23" s="10">
        <f t="shared" si="1"/>
        <v>99.000000000000014</v>
      </c>
      <c r="U23" s="10">
        <f t="shared" si="5"/>
        <v>0</v>
      </c>
      <c r="V23" s="10">
        <f t="shared" si="6"/>
        <v>150</v>
      </c>
      <c r="W23" s="11">
        <f t="shared" si="2"/>
        <v>791.5</v>
      </c>
    </row>
    <row r="24" spans="1:23" ht="21" customHeight="1">
      <c r="A24" s="4">
        <v>15</v>
      </c>
      <c r="B24" s="5">
        <v>44308</v>
      </c>
      <c r="C24" s="6" t="s">
        <v>45</v>
      </c>
      <c r="D24" s="17" t="s">
        <v>46</v>
      </c>
      <c r="E24" s="17" t="s">
        <v>85</v>
      </c>
      <c r="F24" s="17" t="s">
        <v>28</v>
      </c>
      <c r="G24" s="17" t="s">
        <v>87</v>
      </c>
      <c r="H24" s="63" t="s">
        <v>155</v>
      </c>
      <c r="I24" s="12"/>
      <c r="J24" s="76">
        <v>5</v>
      </c>
      <c r="K24" s="9">
        <v>2.2000000000000002</v>
      </c>
      <c r="L24" s="9">
        <v>1.7</v>
      </c>
      <c r="M24" s="9">
        <v>2.2000000000000002</v>
      </c>
      <c r="N24" s="9"/>
      <c r="O24" s="9"/>
      <c r="P24" s="21">
        <v>657</v>
      </c>
      <c r="Q24" s="9">
        <f t="shared" si="0"/>
        <v>350</v>
      </c>
      <c r="R24" s="10">
        <f t="shared" si="3"/>
        <v>165</v>
      </c>
      <c r="S24" s="10">
        <f t="shared" si="4"/>
        <v>42.5</v>
      </c>
      <c r="T24" s="10">
        <f t="shared" si="1"/>
        <v>99.000000000000014</v>
      </c>
      <c r="U24" s="10">
        <f t="shared" si="5"/>
        <v>0</v>
      </c>
      <c r="V24" s="10">
        <f t="shared" si="6"/>
        <v>0</v>
      </c>
      <c r="W24" s="11">
        <f t="shared" si="2"/>
        <v>656.5</v>
      </c>
    </row>
    <row r="25" spans="1:23" ht="21" customHeight="1">
      <c r="A25" s="4">
        <v>16</v>
      </c>
      <c r="B25" s="5">
        <v>44309</v>
      </c>
      <c r="C25" s="6" t="s">
        <v>51</v>
      </c>
      <c r="D25" s="17" t="s">
        <v>25</v>
      </c>
      <c r="E25" s="17" t="s">
        <v>89</v>
      </c>
      <c r="F25" s="16" t="s">
        <v>90</v>
      </c>
      <c r="G25" s="17" t="s">
        <v>91</v>
      </c>
      <c r="H25" s="63" t="s">
        <v>154</v>
      </c>
      <c r="I25" s="12" t="s">
        <v>21</v>
      </c>
      <c r="J25" s="76">
        <v>5</v>
      </c>
      <c r="K25" s="10">
        <v>2.2000000000000002</v>
      </c>
      <c r="L25" s="10">
        <v>1.6</v>
      </c>
      <c r="M25" s="10">
        <v>2.2000000000000002</v>
      </c>
      <c r="N25" s="10">
        <v>1</v>
      </c>
      <c r="O25" s="10"/>
      <c r="P25" s="21">
        <v>670</v>
      </c>
      <c r="Q25" s="9">
        <f t="shared" si="0"/>
        <v>350</v>
      </c>
      <c r="R25" s="10">
        <f>K25*55</f>
        <v>121.00000000000001</v>
      </c>
      <c r="S25" s="10">
        <f t="shared" si="4"/>
        <v>40</v>
      </c>
      <c r="T25" s="10">
        <f t="shared" si="1"/>
        <v>99.000000000000014</v>
      </c>
      <c r="U25" s="10">
        <f t="shared" si="5"/>
        <v>60</v>
      </c>
      <c r="V25" s="10">
        <f t="shared" si="6"/>
        <v>0</v>
      </c>
      <c r="W25" s="11">
        <f t="shared" si="2"/>
        <v>670</v>
      </c>
    </row>
    <row r="26" spans="1:23" ht="21" customHeight="1">
      <c r="A26" s="4">
        <v>17</v>
      </c>
      <c r="B26" s="5">
        <v>44312</v>
      </c>
      <c r="C26" s="6" t="s">
        <v>24</v>
      </c>
      <c r="D26" s="17" t="s">
        <v>25</v>
      </c>
      <c r="E26" s="6" t="s">
        <v>94</v>
      </c>
      <c r="F26" s="6" t="s">
        <v>28</v>
      </c>
      <c r="G26" s="6" t="s">
        <v>34</v>
      </c>
      <c r="H26" s="95" t="s">
        <v>174</v>
      </c>
      <c r="I26" s="12"/>
      <c r="J26" s="76">
        <v>5</v>
      </c>
      <c r="K26" s="9">
        <v>2.2000000000000002</v>
      </c>
      <c r="L26" s="9">
        <v>1.5</v>
      </c>
      <c r="M26" s="9">
        <v>2.2999999999999998</v>
      </c>
      <c r="N26" s="9"/>
      <c r="O26" s="9"/>
      <c r="P26" s="13">
        <v>656</v>
      </c>
      <c r="Q26" s="9">
        <f t="shared" si="0"/>
        <v>350</v>
      </c>
      <c r="R26" s="10">
        <f>K26*75</f>
        <v>165</v>
      </c>
      <c r="S26" s="10">
        <f t="shared" si="4"/>
        <v>37.5</v>
      </c>
      <c r="T26" s="10">
        <f t="shared" si="1"/>
        <v>103.49999999999999</v>
      </c>
      <c r="U26" s="10">
        <f t="shared" si="5"/>
        <v>0</v>
      </c>
      <c r="V26" s="10">
        <f t="shared" si="6"/>
        <v>0</v>
      </c>
      <c r="W26" s="11">
        <f t="shared" si="2"/>
        <v>656</v>
      </c>
    </row>
    <row r="27" spans="1:23" ht="21" customHeight="1">
      <c r="A27" s="4">
        <v>18</v>
      </c>
      <c r="B27" s="5">
        <v>44313</v>
      </c>
      <c r="C27" s="6" t="s">
        <v>31</v>
      </c>
      <c r="D27" s="6" t="s">
        <v>32</v>
      </c>
      <c r="E27" s="103" t="s">
        <v>184</v>
      </c>
      <c r="F27" s="7" t="s">
        <v>96</v>
      </c>
      <c r="G27" s="7" t="s">
        <v>97</v>
      </c>
      <c r="H27" s="7" t="s">
        <v>98</v>
      </c>
      <c r="I27" s="23" t="s">
        <v>21</v>
      </c>
      <c r="J27" s="76">
        <v>5</v>
      </c>
      <c r="K27" s="9">
        <v>2</v>
      </c>
      <c r="L27" s="9">
        <v>1.3</v>
      </c>
      <c r="M27" s="9">
        <v>2.8</v>
      </c>
      <c r="N27" s="9">
        <v>1</v>
      </c>
      <c r="O27" s="9"/>
      <c r="P27" s="11">
        <v>719</v>
      </c>
      <c r="Q27" s="9">
        <f t="shared" si="0"/>
        <v>350</v>
      </c>
      <c r="R27" s="10">
        <f>K27*75</f>
        <v>150</v>
      </c>
      <c r="S27" s="10">
        <f t="shared" si="4"/>
        <v>32.5</v>
      </c>
      <c r="T27" s="10">
        <f t="shared" si="1"/>
        <v>125.99999999999999</v>
      </c>
      <c r="U27" s="10">
        <f t="shared" si="5"/>
        <v>60</v>
      </c>
      <c r="V27" s="10">
        <f t="shared" si="6"/>
        <v>0</v>
      </c>
      <c r="W27" s="11">
        <f t="shared" si="2"/>
        <v>718.5</v>
      </c>
    </row>
    <row r="28" spans="1:23" ht="21" customHeight="1">
      <c r="A28" s="4">
        <v>19</v>
      </c>
      <c r="B28" s="5">
        <v>44314</v>
      </c>
      <c r="C28" s="6" t="s">
        <v>23</v>
      </c>
      <c r="D28" s="24" t="s">
        <v>25</v>
      </c>
      <c r="E28" s="25" t="s">
        <v>99</v>
      </c>
      <c r="F28" s="26" t="s">
        <v>100</v>
      </c>
      <c r="G28" s="27" t="s">
        <v>101</v>
      </c>
      <c r="H28" s="26" t="s">
        <v>102</v>
      </c>
      <c r="I28" s="23" t="s">
        <v>22</v>
      </c>
      <c r="J28" s="76">
        <v>5</v>
      </c>
      <c r="K28" s="29">
        <v>2</v>
      </c>
      <c r="L28" s="29">
        <v>1.7</v>
      </c>
      <c r="M28" s="29">
        <v>2.2000000000000002</v>
      </c>
      <c r="N28" s="29"/>
      <c r="O28" s="29">
        <v>1</v>
      </c>
      <c r="P28" s="30">
        <f>W28</f>
        <v>791.5</v>
      </c>
      <c r="Q28" s="9">
        <f t="shared" si="0"/>
        <v>350</v>
      </c>
      <c r="R28" s="10">
        <f>K28*75</f>
        <v>150</v>
      </c>
      <c r="S28" s="10">
        <f t="shared" si="4"/>
        <v>42.5</v>
      </c>
      <c r="T28" s="10">
        <f t="shared" si="1"/>
        <v>99.000000000000014</v>
      </c>
      <c r="U28" s="10">
        <f t="shared" si="5"/>
        <v>0</v>
      </c>
      <c r="V28" s="10">
        <f t="shared" si="6"/>
        <v>150</v>
      </c>
      <c r="W28" s="11">
        <f t="shared" si="2"/>
        <v>791.5</v>
      </c>
    </row>
    <row r="29" spans="1:23" ht="21" customHeight="1">
      <c r="A29" s="4">
        <v>20</v>
      </c>
      <c r="B29" s="5">
        <v>44315</v>
      </c>
      <c r="C29" s="6" t="s">
        <v>45</v>
      </c>
      <c r="D29" s="80" t="s">
        <v>46</v>
      </c>
      <c r="E29" s="80" t="s">
        <v>104</v>
      </c>
      <c r="F29" s="81" t="s">
        <v>28</v>
      </c>
      <c r="G29" s="80" t="s">
        <v>105</v>
      </c>
      <c r="H29" s="80" t="s">
        <v>106</v>
      </c>
      <c r="I29" s="23"/>
      <c r="J29" s="76">
        <v>5</v>
      </c>
      <c r="K29" s="28">
        <v>2.2000000000000002</v>
      </c>
      <c r="L29" s="28">
        <v>1.7</v>
      </c>
      <c r="M29" s="28">
        <v>2.2000000000000002</v>
      </c>
      <c r="N29" s="28"/>
      <c r="O29" s="28"/>
      <c r="P29" s="30">
        <f>W29</f>
        <v>656.5</v>
      </c>
      <c r="Q29" s="9">
        <f t="shared" si="0"/>
        <v>350</v>
      </c>
      <c r="R29" s="10">
        <f>K29*75</f>
        <v>165</v>
      </c>
      <c r="S29" s="10">
        <f t="shared" si="4"/>
        <v>42.5</v>
      </c>
      <c r="T29" s="10">
        <f t="shared" si="1"/>
        <v>99.000000000000014</v>
      </c>
      <c r="U29" s="10">
        <f t="shared" si="5"/>
        <v>0</v>
      </c>
      <c r="V29" s="10">
        <f t="shared" si="6"/>
        <v>0</v>
      </c>
      <c r="W29" s="11">
        <f t="shared" si="2"/>
        <v>656.5</v>
      </c>
    </row>
    <row r="30" spans="1:23" s="64" customFormat="1" ht="21" customHeight="1">
      <c r="A30" s="4">
        <v>21</v>
      </c>
      <c r="B30" s="88">
        <v>44316</v>
      </c>
      <c r="C30" s="87" t="s">
        <v>51</v>
      </c>
      <c r="D30" s="86" t="s">
        <v>175</v>
      </c>
      <c r="E30" s="96" t="s">
        <v>176</v>
      </c>
      <c r="F30" s="86" t="s">
        <v>177</v>
      </c>
      <c r="G30" s="86" t="s">
        <v>179</v>
      </c>
      <c r="H30" s="86" t="s">
        <v>178</v>
      </c>
      <c r="I30" s="85" t="s">
        <v>21</v>
      </c>
      <c r="J30" s="76">
        <v>5</v>
      </c>
      <c r="K30" s="83">
        <v>2.2000000000000002</v>
      </c>
      <c r="L30" s="83">
        <v>1.6</v>
      </c>
      <c r="M30" s="83">
        <v>2.2000000000000002</v>
      </c>
      <c r="N30" s="83">
        <v>1</v>
      </c>
      <c r="O30" s="83"/>
      <c r="P30" s="82">
        <f>W30</f>
        <v>714</v>
      </c>
      <c r="Q30" s="98">
        <f>J30*70</f>
        <v>350</v>
      </c>
      <c r="R30" s="99">
        <f>K30*75</f>
        <v>165</v>
      </c>
      <c r="S30" s="83">
        <f>L30*25</f>
        <v>40</v>
      </c>
      <c r="T30" s="83">
        <f>M30*45</f>
        <v>99.000000000000014</v>
      </c>
      <c r="U30" s="83">
        <f>N30*60</f>
        <v>60</v>
      </c>
      <c r="V30" s="83">
        <f>O30*150</f>
        <v>0</v>
      </c>
      <c r="W30" s="82">
        <f>SUM(Q30:V30)</f>
        <v>714</v>
      </c>
    </row>
    <row r="31" spans="1:23" ht="21.75" customHeight="1">
      <c r="A31" s="122" t="s">
        <v>108</v>
      </c>
      <c r="B31" s="123"/>
      <c r="C31" s="123"/>
      <c r="D31" s="123"/>
      <c r="E31" s="123"/>
      <c r="F31" s="123"/>
      <c r="G31" s="123"/>
      <c r="H31" s="124"/>
      <c r="I31" s="31"/>
      <c r="J31" s="100">
        <f t="shared" ref="J31:W31" si="7">SUM(J10:J30)/20</f>
        <v>5</v>
      </c>
      <c r="K31" s="34">
        <f t="shared" si="7"/>
        <v>2.1100000000000003</v>
      </c>
      <c r="L31" s="34">
        <f t="shared" si="7"/>
        <v>1.59</v>
      </c>
      <c r="M31" s="34">
        <f t="shared" si="7"/>
        <v>2.2450000000000001</v>
      </c>
      <c r="N31" s="34">
        <f t="shared" si="7"/>
        <v>0.4</v>
      </c>
      <c r="O31" s="34">
        <f t="shared" si="7"/>
        <v>0.2</v>
      </c>
      <c r="P31" s="35">
        <f t="shared" si="7"/>
        <v>700.85</v>
      </c>
      <c r="Q31" s="38">
        <f t="shared" si="7"/>
        <v>350</v>
      </c>
      <c r="R31" s="30">
        <f t="shared" si="7"/>
        <v>155.73499999999999</v>
      </c>
      <c r="S31" s="30">
        <f t="shared" si="7"/>
        <v>40.875</v>
      </c>
      <c r="T31" s="30">
        <f t="shared" si="7"/>
        <v>101.02500000000001</v>
      </c>
      <c r="U31" s="97">
        <f t="shared" si="7"/>
        <v>23</v>
      </c>
      <c r="V31" s="30">
        <f t="shared" si="7"/>
        <v>30</v>
      </c>
      <c r="W31" s="30">
        <f t="shared" si="7"/>
        <v>700.66000000000008</v>
      </c>
    </row>
    <row r="32" spans="1:23" ht="16.5" customHeight="1">
      <c r="A32" s="41" t="s">
        <v>112</v>
      </c>
      <c r="B32" s="41"/>
      <c r="C32" s="41"/>
      <c r="D32" s="41"/>
      <c r="E32" s="41"/>
      <c r="F32" s="41"/>
      <c r="G32" s="41"/>
      <c r="H32" s="42"/>
      <c r="I32" s="42"/>
      <c r="J32" s="1"/>
      <c r="K32" s="1"/>
      <c r="L32" s="1"/>
      <c r="M32" s="1"/>
      <c r="N32" s="1"/>
      <c r="O32" s="1"/>
      <c r="P32" s="43"/>
    </row>
    <row r="33" spans="1:16" ht="16.5" customHeight="1">
      <c r="A33" s="44" t="s">
        <v>113</v>
      </c>
      <c r="B33" s="41"/>
      <c r="C33" s="41"/>
      <c r="D33" s="41"/>
      <c r="E33" s="41"/>
      <c r="K33" s="1"/>
      <c r="L33" s="1"/>
      <c r="M33" s="1"/>
      <c r="N33" s="1"/>
      <c r="O33" s="1"/>
    </row>
    <row r="34" spans="1:16" ht="16.5" customHeight="1">
      <c r="A34" s="44" t="s">
        <v>114</v>
      </c>
      <c r="B34" s="41"/>
      <c r="C34" s="41"/>
      <c r="D34" s="41"/>
      <c r="E34" s="41"/>
      <c r="F34" s="41"/>
      <c r="G34" s="41"/>
      <c r="H34" s="42"/>
      <c r="I34" s="42"/>
      <c r="J34" s="1"/>
      <c r="K34" s="1"/>
      <c r="L34" s="1"/>
      <c r="M34" s="1"/>
      <c r="N34" s="1"/>
      <c r="O34" s="1"/>
    </row>
    <row r="35" spans="1:16" ht="16.5" customHeight="1">
      <c r="A35" s="112" t="s">
        <v>115</v>
      </c>
      <c r="B35" s="105"/>
      <c r="C35" s="41"/>
      <c r="D35" s="41"/>
      <c r="E35" s="41"/>
      <c r="F35" s="41"/>
      <c r="G35" s="41"/>
      <c r="H35" s="41"/>
      <c r="I35" s="41"/>
      <c r="J35" s="41"/>
      <c r="K35" s="41"/>
      <c r="L35" s="41"/>
      <c r="M35" s="41"/>
      <c r="N35" s="41"/>
      <c r="O35" s="41"/>
      <c r="P35" s="41"/>
    </row>
    <row r="36" spans="1:16" ht="17.25" customHeight="1">
      <c r="A36" s="113" t="s">
        <v>116</v>
      </c>
      <c r="B36" s="105"/>
      <c r="C36" s="42" t="s">
        <v>117</v>
      </c>
      <c r="D36" s="42"/>
      <c r="E36" s="42"/>
      <c r="F36" s="42"/>
      <c r="G36" s="42"/>
      <c r="H36" s="42"/>
      <c r="I36" s="42"/>
      <c r="J36" s="42"/>
      <c r="K36" s="42"/>
      <c r="L36" s="42"/>
      <c r="M36" s="42"/>
      <c r="N36" s="42"/>
      <c r="O36" s="42"/>
      <c r="P36" s="42"/>
    </row>
    <row r="37" spans="1:16" ht="16.5" customHeight="1">
      <c r="A37" s="118" t="s">
        <v>118</v>
      </c>
      <c r="B37" s="105"/>
      <c r="C37" s="105"/>
      <c r="D37" s="105"/>
      <c r="E37" s="105"/>
      <c r="F37" s="105"/>
      <c r="G37" s="105"/>
      <c r="H37" s="105"/>
      <c r="I37" s="105"/>
      <c r="J37" s="105"/>
      <c r="K37" s="105"/>
      <c r="L37" s="105"/>
      <c r="M37" s="105"/>
      <c r="N37" s="105"/>
      <c r="O37" s="105"/>
      <c r="P37" s="105"/>
    </row>
    <row r="38" spans="1:16" ht="23.25" customHeight="1">
      <c r="B38" s="104" t="s">
        <v>119</v>
      </c>
      <c r="C38" s="105"/>
      <c r="D38" s="105"/>
      <c r="E38" s="105"/>
      <c r="F38" s="105"/>
      <c r="G38" s="105"/>
      <c r="H38" s="105"/>
      <c r="I38" s="105"/>
      <c r="J38" s="105"/>
      <c r="K38" s="105"/>
      <c r="L38" s="105"/>
      <c r="M38" s="105"/>
      <c r="N38" s="105"/>
      <c r="O38" s="105"/>
    </row>
    <row r="39" spans="1:16" ht="16.5" customHeight="1">
      <c r="B39" s="104" t="s">
        <v>120</v>
      </c>
      <c r="C39" s="105"/>
      <c r="D39" s="105"/>
      <c r="E39" s="105"/>
      <c r="F39" s="105"/>
      <c r="G39" s="105"/>
      <c r="H39" s="105"/>
      <c r="I39" s="105"/>
      <c r="J39" s="105"/>
      <c r="K39" s="105"/>
      <c r="L39" s="105"/>
      <c r="M39" s="105"/>
      <c r="N39" s="105"/>
      <c r="O39" s="105"/>
    </row>
    <row r="40" spans="1:16" ht="16.5" customHeight="1">
      <c r="A40" s="47" t="s">
        <v>121</v>
      </c>
      <c r="B40" s="104" t="s">
        <v>122</v>
      </c>
      <c r="C40" s="105"/>
      <c r="D40" s="105"/>
      <c r="E40" s="105"/>
      <c r="F40" s="105"/>
      <c r="G40" s="105"/>
      <c r="H40" s="105"/>
      <c r="I40" s="105"/>
      <c r="J40" s="105"/>
      <c r="K40" s="105"/>
      <c r="L40" s="105"/>
      <c r="M40" s="105"/>
      <c r="N40" s="105"/>
      <c r="O40" s="105"/>
    </row>
    <row r="41" spans="1:16" ht="16.5" customHeight="1">
      <c r="A41" s="47"/>
      <c r="B41" s="46"/>
      <c r="C41" s="46"/>
      <c r="D41" s="46"/>
      <c r="E41" s="46"/>
      <c r="F41" s="46"/>
      <c r="G41" s="46"/>
      <c r="H41" s="46"/>
      <c r="I41" s="46"/>
      <c r="J41" s="46"/>
      <c r="K41" s="46"/>
      <c r="L41" s="46"/>
      <c r="M41" s="46"/>
      <c r="N41" s="46"/>
      <c r="O41" s="46"/>
    </row>
    <row r="42" spans="1:16" ht="16.5" customHeight="1">
      <c r="A42" s="47"/>
      <c r="B42" s="46"/>
      <c r="C42" s="46"/>
      <c r="D42" s="46"/>
      <c r="E42" s="46"/>
      <c r="F42" s="46"/>
      <c r="G42" s="46"/>
      <c r="H42" s="46"/>
      <c r="I42" s="46"/>
      <c r="J42" s="46"/>
      <c r="K42" s="46"/>
      <c r="L42" s="46"/>
      <c r="M42" s="46"/>
      <c r="N42" s="46"/>
      <c r="O42" s="46"/>
    </row>
    <row r="43" spans="1:16" ht="16.5" customHeight="1"/>
    <row r="44" spans="1:16" ht="16.5" customHeight="1"/>
    <row r="45" spans="1:16" ht="16.5" customHeight="1"/>
    <row r="46" spans="1:16" ht="16.5" customHeight="1"/>
    <row r="47" spans="1:16" ht="16.5" customHeight="1"/>
    <row r="48" spans="1:16" ht="16.5" customHeight="1"/>
    <row r="49" ht="16.5" customHeight="1"/>
    <row r="50" ht="16.5" customHeight="1"/>
    <row r="51" ht="16.5" customHeight="1"/>
    <row r="52" ht="16.5" customHeight="1"/>
    <row r="53" ht="16.5" customHeight="1"/>
    <row r="54" ht="16.5" customHeight="1"/>
    <row r="55" ht="16.5" customHeight="1"/>
    <row r="56" ht="16.5" customHeight="1"/>
    <row r="57" ht="16.5" customHeight="1"/>
    <row r="58" ht="16.5" customHeight="1"/>
    <row r="59" ht="16.5" customHeight="1"/>
    <row r="60" ht="16.5" customHeight="1"/>
    <row r="61" ht="16.5" customHeight="1"/>
    <row r="62" ht="16.5" customHeight="1"/>
    <row r="63" ht="16.5" customHeight="1"/>
    <row r="64"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row r="91" ht="16.5" customHeight="1"/>
    <row r="92" ht="16.5" customHeight="1"/>
    <row r="93" ht="16.5" customHeight="1"/>
    <row r="94" ht="16.5" customHeight="1"/>
    <row r="95" ht="16.5" customHeight="1"/>
    <row r="96" ht="16.5" customHeight="1"/>
    <row r="97" ht="16.5" customHeight="1"/>
    <row r="98" ht="16.5" customHeight="1"/>
    <row r="99" ht="16.5" customHeight="1"/>
    <row r="100" ht="16.5" customHeight="1"/>
    <row r="101" ht="16.5" customHeight="1"/>
    <row r="102" ht="16.5" customHeight="1"/>
    <row r="103" ht="16.5" customHeight="1"/>
    <row r="104" ht="16.5" customHeight="1"/>
    <row r="105" ht="16.5" customHeight="1"/>
    <row r="106" ht="16.5" customHeight="1"/>
    <row r="107" ht="16.5" customHeight="1"/>
    <row r="108" ht="16.5" customHeight="1"/>
    <row r="109" ht="16.5" customHeight="1"/>
    <row r="110" ht="16.5" customHeight="1"/>
    <row r="111" ht="16.5" customHeight="1"/>
    <row r="112" ht="16.5" customHeight="1"/>
    <row r="113" ht="16.5" customHeight="1"/>
    <row r="114" ht="16.5" customHeight="1"/>
    <row r="115" ht="16.5" customHeight="1"/>
    <row r="116" ht="16.5" customHeight="1"/>
    <row r="117" ht="16.5" customHeight="1"/>
    <row r="118" ht="16.5" customHeight="1"/>
    <row r="119" ht="16.5" customHeight="1"/>
    <row r="120" ht="16.5" customHeight="1"/>
    <row r="121" ht="16.5" customHeight="1"/>
    <row r="122" ht="16.5" customHeight="1"/>
    <row r="123" ht="16.5" customHeight="1"/>
    <row r="124" ht="16.5" customHeight="1"/>
    <row r="125" ht="16.5" customHeight="1"/>
    <row r="126" ht="16.5" customHeight="1"/>
    <row r="127" ht="16.5" customHeight="1"/>
    <row r="128" ht="16.5" customHeight="1"/>
    <row r="129" ht="16.5" customHeight="1"/>
    <row r="130" ht="16.5" customHeight="1"/>
    <row r="131" ht="16.5" customHeight="1"/>
    <row r="132" ht="16.5" customHeight="1"/>
    <row r="133" ht="16.5" customHeight="1"/>
    <row r="134" ht="16.5" customHeight="1"/>
    <row r="135" ht="16.5" customHeight="1"/>
    <row r="136" ht="16.5" customHeight="1"/>
    <row r="137" ht="16.5" customHeight="1"/>
    <row r="138" ht="16.5" customHeight="1"/>
    <row r="139" ht="16.5" customHeight="1"/>
    <row r="140" ht="16.5" customHeight="1"/>
    <row r="141" ht="16.5" customHeight="1"/>
    <row r="142" ht="16.5" customHeight="1"/>
    <row r="143" ht="16.5" customHeight="1"/>
    <row r="144" ht="16.5" customHeight="1"/>
    <row r="145" ht="16.5" customHeight="1"/>
    <row r="146" ht="16.5" customHeight="1"/>
    <row r="147" ht="16.5" customHeight="1"/>
    <row r="148" ht="16.5" customHeight="1"/>
    <row r="149" ht="16.5" customHeight="1"/>
    <row r="150" ht="16.5" customHeight="1"/>
    <row r="151" ht="16.5" customHeight="1"/>
    <row r="152" ht="16.5" customHeight="1"/>
    <row r="153" ht="16.5" customHeight="1"/>
    <row r="154" ht="16.5" customHeight="1"/>
    <row r="155" ht="16.5" customHeight="1"/>
    <row r="156" ht="16.5" customHeight="1"/>
    <row r="157" ht="16.5" customHeight="1"/>
    <row r="158" ht="16.5" customHeight="1"/>
    <row r="159" ht="16.5" customHeight="1"/>
    <row r="160" ht="16.5" customHeight="1"/>
    <row r="161" ht="16.5" customHeight="1"/>
    <row r="162" ht="16.5" customHeight="1"/>
    <row r="163" ht="16.5" customHeight="1"/>
    <row r="164" ht="16.5" customHeight="1"/>
    <row r="165" ht="16.5" customHeight="1"/>
    <row r="166" ht="16.5" customHeight="1"/>
    <row r="167" ht="16.5" customHeight="1"/>
    <row r="168" ht="16.5" customHeight="1"/>
    <row r="169" ht="16.5" customHeight="1"/>
    <row r="170" ht="16.5" customHeight="1"/>
    <row r="171" ht="16.5" customHeight="1"/>
    <row r="172" ht="16.5" customHeight="1"/>
    <row r="173" ht="16.5" customHeight="1"/>
    <row r="174" ht="16.5" customHeight="1"/>
    <row r="175" ht="16.5" customHeight="1"/>
    <row r="176" ht="16.5" customHeight="1"/>
    <row r="177" ht="16.5" customHeight="1"/>
    <row r="178" ht="16.5" customHeight="1"/>
    <row r="179" ht="16.5" customHeight="1"/>
    <row r="180" ht="16.5" customHeight="1"/>
    <row r="181" ht="16.5" customHeight="1"/>
    <row r="182" ht="16.5" customHeight="1"/>
    <row r="183" ht="16.5" customHeight="1"/>
    <row r="184" ht="16.5" customHeight="1"/>
    <row r="185" ht="16.5" customHeight="1"/>
    <row r="186" ht="16.5" customHeight="1"/>
    <row r="187" ht="16.5" customHeight="1"/>
    <row r="188" ht="16.5" customHeight="1"/>
    <row r="189" ht="16.5" customHeight="1"/>
    <row r="190" ht="16.5" customHeight="1"/>
    <row r="191" ht="16.5" customHeight="1"/>
    <row r="192" ht="16.5" customHeight="1"/>
    <row r="193" ht="16.5" customHeight="1"/>
    <row r="194" ht="16.5" customHeight="1"/>
    <row r="195" ht="16.5" customHeight="1"/>
    <row r="196" ht="16.5" customHeight="1"/>
    <row r="197" ht="16.5" customHeight="1"/>
    <row r="198" ht="16.5" customHeight="1"/>
    <row r="199" ht="16.5" customHeight="1"/>
    <row r="200" ht="16.5" customHeight="1"/>
    <row r="201" ht="16.5" customHeight="1"/>
    <row r="202" ht="16.5" customHeight="1"/>
    <row r="203" ht="16.5" customHeight="1"/>
    <row r="204" ht="16.5" customHeight="1"/>
    <row r="205" ht="16.5" customHeight="1"/>
    <row r="206" ht="16.5" customHeight="1"/>
    <row r="207" ht="16.5" customHeight="1"/>
    <row r="208" ht="16.5" customHeight="1"/>
    <row r="209" ht="16.5" customHeight="1"/>
    <row r="210" ht="16.5" customHeight="1"/>
    <row r="211" ht="16.5" customHeight="1"/>
    <row r="212" ht="16.5" customHeight="1"/>
    <row r="213" ht="16.5" customHeight="1"/>
    <row r="214" ht="16.5" customHeight="1"/>
    <row r="215" ht="16.5" customHeight="1"/>
    <row r="216" ht="16.5" customHeight="1"/>
    <row r="217" ht="16.5" customHeight="1"/>
    <row r="218" ht="16.5" customHeight="1"/>
    <row r="219" ht="16.5" customHeight="1"/>
    <row r="220" ht="16.5" customHeight="1"/>
    <row r="221" ht="16.5" customHeight="1"/>
    <row r="222" ht="16.5" customHeight="1"/>
    <row r="223" ht="16.5" customHeight="1"/>
    <row r="224" ht="16.5" customHeight="1"/>
    <row r="225" ht="16.5" customHeight="1"/>
    <row r="226" ht="16.5" customHeight="1"/>
    <row r="227" ht="16.5" customHeight="1"/>
    <row r="228" ht="16.5" customHeight="1"/>
    <row r="229" ht="16.5" customHeight="1"/>
    <row r="230" ht="16.5" customHeight="1"/>
    <row r="231" ht="16.5" customHeight="1"/>
    <row r="232" ht="16.5" customHeight="1"/>
    <row r="233" ht="16.5" customHeight="1"/>
    <row r="234" ht="16.5" customHeight="1"/>
    <row r="235" ht="16.5" customHeight="1"/>
    <row r="236" ht="16.5" customHeight="1"/>
    <row r="237" ht="16.5" customHeight="1"/>
    <row r="238" ht="16.5" customHeight="1"/>
    <row r="239" ht="16.5" customHeight="1"/>
    <row r="240" ht="16.5" customHeight="1"/>
    <row r="241" ht="16.5" customHeight="1"/>
    <row r="242" ht="16.5" customHeight="1"/>
    <row r="243" ht="16.5" customHeight="1"/>
    <row r="244" ht="16.5" customHeight="1"/>
    <row r="245" ht="16.5" customHeight="1"/>
    <row r="246" ht="16.5" customHeight="1"/>
    <row r="247" ht="16.5" customHeight="1"/>
    <row r="248" ht="16.5" customHeight="1"/>
    <row r="249" ht="16.5" customHeight="1"/>
    <row r="250" ht="16.5" customHeight="1"/>
    <row r="251" ht="16.5" customHeight="1"/>
    <row r="252" ht="16.5" customHeight="1"/>
    <row r="253" ht="16.5" customHeight="1"/>
    <row r="254" ht="16.5" customHeight="1"/>
    <row r="255" ht="16.5" customHeight="1"/>
    <row r="256" ht="16.5" customHeight="1"/>
    <row r="257" ht="16.5" customHeight="1"/>
    <row r="258" ht="16.5" customHeight="1"/>
    <row r="259" ht="16.5" customHeight="1"/>
    <row r="260" ht="16.5" customHeight="1"/>
    <row r="261" ht="16.5" customHeight="1"/>
    <row r="262" ht="16.5" customHeight="1"/>
    <row r="263" ht="16.5" customHeight="1"/>
    <row r="264" ht="16.5" customHeight="1"/>
    <row r="265" ht="16.5" customHeight="1"/>
    <row r="266" ht="16.5" customHeight="1"/>
    <row r="267" ht="16.5" customHeight="1"/>
    <row r="268" ht="16.5" customHeight="1"/>
    <row r="269" ht="16.5" customHeight="1"/>
    <row r="270" ht="16.5" customHeight="1"/>
    <row r="271" ht="16.5" customHeight="1"/>
    <row r="272" ht="16.5" customHeight="1"/>
    <row r="273" ht="16.5" customHeight="1"/>
    <row r="274" ht="16.5" customHeight="1"/>
    <row r="275" ht="16.5" customHeight="1"/>
    <row r="276" ht="16.5" customHeight="1"/>
    <row r="277" ht="16.5" customHeight="1"/>
    <row r="278" ht="16.5" customHeight="1"/>
    <row r="279" ht="16.5" customHeight="1"/>
    <row r="280" ht="16.5" customHeight="1"/>
    <row r="281" ht="16.5" customHeight="1"/>
    <row r="282" ht="16.5" customHeight="1"/>
    <row r="283" ht="16.5" customHeight="1"/>
    <row r="284" ht="16.5" customHeight="1"/>
    <row r="285" ht="16.5" customHeight="1"/>
    <row r="286" ht="16.5" customHeight="1"/>
    <row r="287" ht="16.5" customHeight="1"/>
    <row r="288" ht="16.5" customHeight="1"/>
    <row r="289" ht="16.5" customHeight="1"/>
    <row r="290" ht="16.5" customHeight="1"/>
    <row r="291" ht="16.5" customHeight="1"/>
    <row r="292" ht="16.5" customHeight="1"/>
    <row r="293" ht="16.5" customHeight="1"/>
    <row r="294" ht="16.5" customHeight="1"/>
    <row r="295" ht="16.5" customHeight="1"/>
    <row r="296" ht="16.5" customHeight="1"/>
    <row r="297" ht="16.5" customHeight="1"/>
    <row r="298" ht="16.5" customHeight="1"/>
    <row r="299" ht="16.5" customHeight="1"/>
    <row r="300" ht="16.5" customHeight="1"/>
    <row r="301" ht="16.5" customHeight="1"/>
    <row r="302" ht="16.5" customHeight="1"/>
    <row r="303" ht="16.5" customHeight="1"/>
    <row r="304" ht="16.5" customHeight="1"/>
    <row r="305" ht="16.5" customHeight="1"/>
    <row r="306" ht="16.5" customHeight="1"/>
    <row r="307" ht="16.5" customHeight="1"/>
    <row r="308" ht="16.5" customHeight="1"/>
    <row r="309" ht="16.5" customHeight="1"/>
    <row r="310" ht="16.5" customHeight="1"/>
    <row r="311" ht="16.5" customHeight="1"/>
    <row r="312" ht="16.5" customHeight="1"/>
    <row r="313" ht="16.5" customHeight="1"/>
    <row r="314" ht="16.5" customHeight="1"/>
    <row r="315" ht="16.5" customHeight="1"/>
    <row r="316" ht="16.5" customHeight="1"/>
    <row r="317" ht="16.5" customHeight="1"/>
    <row r="318" ht="16.5" customHeight="1"/>
    <row r="319" ht="16.5" customHeight="1"/>
    <row r="320" ht="16.5" customHeight="1"/>
    <row r="321" ht="16.5" customHeight="1"/>
    <row r="322" ht="16.5" customHeight="1"/>
    <row r="323" ht="16.5" customHeight="1"/>
    <row r="324" ht="16.5" customHeight="1"/>
    <row r="325" ht="16.5" customHeight="1"/>
    <row r="326" ht="16.5" customHeight="1"/>
    <row r="327" ht="16.5" customHeight="1"/>
    <row r="328" ht="16.5" customHeight="1"/>
    <row r="329" ht="16.5" customHeight="1"/>
    <row r="330" ht="16.5" customHeight="1"/>
    <row r="331" ht="16.5" customHeight="1"/>
    <row r="332" ht="16.5" customHeight="1"/>
    <row r="333" ht="16.5" customHeight="1"/>
    <row r="334" ht="16.5" customHeight="1"/>
    <row r="335" ht="16.5" customHeight="1"/>
    <row r="336" ht="16.5" customHeight="1"/>
    <row r="337" ht="16.5" customHeight="1"/>
    <row r="338" ht="16.5" customHeight="1"/>
    <row r="339" ht="16.5" customHeight="1"/>
    <row r="340" ht="16.5" customHeight="1"/>
    <row r="341" ht="16.5" customHeight="1"/>
    <row r="342" ht="16.5" customHeight="1"/>
    <row r="343" ht="16.5" customHeight="1"/>
    <row r="344" ht="16.5" customHeight="1"/>
    <row r="345" ht="16.5" customHeight="1"/>
    <row r="346" ht="16.5" customHeight="1"/>
    <row r="347" ht="16.5" customHeight="1"/>
    <row r="348" ht="16.5" customHeight="1"/>
    <row r="349" ht="16.5" customHeight="1"/>
    <row r="350" ht="16.5" customHeight="1"/>
    <row r="351" ht="16.5" customHeight="1"/>
    <row r="352" ht="16.5" customHeight="1"/>
    <row r="353" ht="16.5" customHeight="1"/>
    <row r="354" ht="16.5" customHeight="1"/>
    <row r="355" ht="16.5" customHeight="1"/>
    <row r="356" ht="16.5" customHeight="1"/>
    <row r="357" ht="16.5" customHeight="1"/>
    <row r="358" ht="16.5" customHeight="1"/>
    <row r="359" ht="16.5" customHeight="1"/>
    <row r="360" ht="16.5" customHeight="1"/>
    <row r="361" ht="16.5" customHeight="1"/>
    <row r="362" ht="16.5" customHeight="1"/>
    <row r="363" ht="16.5" customHeight="1"/>
    <row r="364" ht="16.5" customHeight="1"/>
    <row r="365" ht="16.5" customHeight="1"/>
    <row r="366" ht="16.5" customHeight="1"/>
    <row r="367" ht="16.5" customHeight="1"/>
    <row r="368" ht="16.5" customHeight="1"/>
    <row r="369" ht="16.5" customHeight="1"/>
    <row r="370" ht="16.5" customHeight="1"/>
    <row r="371" ht="16.5" customHeight="1"/>
    <row r="372" ht="16.5" customHeight="1"/>
    <row r="373" ht="16.5" customHeight="1"/>
    <row r="374" ht="16.5" customHeight="1"/>
    <row r="375" ht="16.5" customHeight="1"/>
    <row r="376" ht="16.5" customHeight="1"/>
    <row r="377" ht="16.5" customHeight="1"/>
    <row r="378" ht="16.5" customHeight="1"/>
    <row r="379" ht="16.5" customHeight="1"/>
    <row r="380" ht="16.5" customHeight="1"/>
    <row r="381" ht="16.5" customHeight="1"/>
    <row r="382" ht="16.5" customHeight="1"/>
    <row r="383" ht="16.5" customHeight="1"/>
    <row r="384" ht="16.5" customHeight="1"/>
    <row r="385" ht="16.5" customHeight="1"/>
    <row r="386" ht="16.5" customHeight="1"/>
    <row r="387" ht="16.5" customHeight="1"/>
    <row r="388" ht="16.5" customHeight="1"/>
    <row r="389" ht="16.5" customHeight="1"/>
    <row r="390" ht="16.5" customHeight="1"/>
    <row r="391" ht="16.5" customHeight="1"/>
    <row r="392" ht="16.5" customHeight="1"/>
    <row r="393" ht="16.5" customHeight="1"/>
    <row r="394" ht="16.5" customHeight="1"/>
    <row r="395" ht="16.5" customHeight="1"/>
    <row r="396" ht="16.5" customHeight="1"/>
    <row r="397" ht="16.5" customHeight="1"/>
    <row r="398" ht="16.5" customHeight="1"/>
    <row r="399" ht="16.5" customHeight="1"/>
    <row r="400" ht="16.5" customHeight="1"/>
    <row r="401" ht="16.5" customHeight="1"/>
    <row r="402" ht="16.5" customHeight="1"/>
    <row r="403" ht="16.5" customHeight="1"/>
    <row r="404" ht="16.5" customHeight="1"/>
    <row r="405" ht="16.5" customHeight="1"/>
    <row r="406" ht="16.5" customHeight="1"/>
    <row r="407" ht="16.5" customHeight="1"/>
    <row r="408" ht="16.5" customHeight="1"/>
    <row r="409" ht="16.5" customHeight="1"/>
    <row r="410" ht="16.5" customHeight="1"/>
    <row r="411" ht="16.5" customHeight="1"/>
    <row r="412" ht="16.5" customHeight="1"/>
    <row r="413" ht="16.5" customHeight="1"/>
    <row r="414" ht="16.5" customHeight="1"/>
    <row r="415" ht="16.5" customHeight="1"/>
    <row r="416" ht="16.5" customHeight="1"/>
    <row r="417" ht="16.5" customHeight="1"/>
    <row r="418" ht="16.5" customHeight="1"/>
    <row r="419" ht="16.5" customHeight="1"/>
    <row r="420" ht="16.5" customHeight="1"/>
    <row r="421" ht="16.5" customHeight="1"/>
    <row r="422" ht="16.5" customHeight="1"/>
    <row r="423" ht="16.5" customHeight="1"/>
    <row r="424" ht="16.5" customHeight="1"/>
    <row r="425" ht="16.5" customHeight="1"/>
    <row r="426" ht="16.5" customHeight="1"/>
    <row r="427" ht="16.5" customHeight="1"/>
    <row r="428" ht="16.5" customHeight="1"/>
    <row r="429" ht="16.5" customHeight="1"/>
    <row r="430" ht="16.5" customHeight="1"/>
    <row r="431" ht="16.5" customHeight="1"/>
    <row r="432" ht="16.5" customHeight="1"/>
    <row r="433" ht="16.5" customHeight="1"/>
    <row r="434" ht="16.5" customHeight="1"/>
    <row r="435" ht="16.5" customHeight="1"/>
    <row r="436" ht="16.5" customHeight="1"/>
    <row r="437" ht="16.5" customHeight="1"/>
    <row r="438" ht="16.5" customHeight="1"/>
    <row r="439" ht="16.5" customHeight="1"/>
    <row r="440" ht="16.5" customHeight="1"/>
    <row r="441" ht="16.5" customHeight="1"/>
    <row r="442" ht="16.5" customHeight="1"/>
    <row r="443" ht="16.5" customHeight="1"/>
    <row r="444" ht="16.5" customHeight="1"/>
    <row r="445" ht="16.5" customHeight="1"/>
    <row r="446" ht="16.5" customHeight="1"/>
    <row r="447" ht="16.5" customHeight="1"/>
    <row r="448" ht="16.5" customHeight="1"/>
    <row r="449" ht="16.5" customHeight="1"/>
    <row r="450" ht="16.5" customHeight="1"/>
    <row r="451" ht="16.5" customHeight="1"/>
    <row r="452" ht="16.5" customHeight="1"/>
    <row r="453" ht="16.5" customHeight="1"/>
    <row r="454" ht="16.5" customHeight="1"/>
    <row r="455" ht="16.5" customHeight="1"/>
    <row r="456" ht="16.5" customHeight="1"/>
    <row r="457" ht="16.5" customHeight="1"/>
    <row r="458" ht="16.5" customHeight="1"/>
    <row r="459" ht="16.5" customHeight="1"/>
    <row r="460" ht="16.5" customHeight="1"/>
    <row r="461" ht="16.5" customHeight="1"/>
    <row r="462" ht="16.5" customHeight="1"/>
    <row r="463" ht="16.5" customHeight="1"/>
    <row r="464" ht="16.5" customHeight="1"/>
    <row r="465" ht="16.5" customHeight="1"/>
    <row r="466" ht="16.5" customHeight="1"/>
    <row r="467" ht="16.5" customHeight="1"/>
    <row r="468" ht="16.5" customHeight="1"/>
    <row r="469" ht="16.5" customHeight="1"/>
    <row r="470" ht="16.5" customHeight="1"/>
    <row r="471" ht="16.5" customHeight="1"/>
    <row r="472" ht="16.5" customHeight="1"/>
    <row r="473" ht="16.5" customHeight="1"/>
    <row r="474" ht="16.5" customHeight="1"/>
    <row r="475" ht="16.5" customHeight="1"/>
    <row r="476" ht="16.5" customHeight="1"/>
    <row r="477" ht="16.5" customHeight="1"/>
    <row r="478" ht="16.5" customHeight="1"/>
    <row r="479" ht="16.5" customHeight="1"/>
    <row r="480" ht="16.5" customHeight="1"/>
    <row r="481" ht="16.5" customHeight="1"/>
    <row r="482" ht="16.5" customHeight="1"/>
    <row r="483" ht="16.5" customHeight="1"/>
    <row r="484" ht="16.5" customHeight="1"/>
    <row r="485" ht="16.5" customHeight="1"/>
    <row r="486" ht="16.5" customHeight="1"/>
    <row r="487" ht="16.5" customHeight="1"/>
    <row r="488" ht="16.5" customHeight="1"/>
    <row r="489" ht="16.5" customHeight="1"/>
    <row r="490" ht="16.5" customHeight="1"/>
    <row r="491" ht="16.5" customHeight="1"/>
    <row r="492" ht="16.5" customHeight="1"/>
    <row r="493" ht="16.5" customHeight="1"/>
    <row r="494" ht="16.5" customHeight="1"/>
    <row r="495" ht="16.5" customHeight="1"/>
    <row r="496" ht="16.5" customHeight="1"/>
    <row r="497" ht="16.5" customHeight="1"/>
    <row r="498" ht="16.5" customHeight="1"/>
    <row r="499" ht="16.5" customHeight="1"/>
    <row r="500" ht="16.5" customHeight="1"/>
    <row r="501" ht="16.5" customHeight="1"/>
    <row r="502" ht="16.5" customHeight="1"/>
    <row r="503" ht="16.5" customHeight="1"/>
    <row r="504" ht="16.5" customHeight="1"/>
    <row r="505" ht="16.5" customHeight="1"/>
    <row r="506" ht="16.5" customHeight="1"/>
    <row r="507" ht="16.5" customHeight="1"/>
    <row r="508" ht="16.5" customHeight="1"/>
    <row r="509" ht="16.5" customHeight="1"/>
    <row r="510" ht="16.5" customHeight="1"/>
    <row r="511" ht="16.5" customHeight="1"/>
    <row r="512" ht="16.5" customHeight="1"/>
    <row r="513" ht="16.5" customHeight="1"/>
    <row r="514" ht="16.5" customHeight="1"/>
    <row r="515" ht="16.5" customHeight="1"/>
    <row r="516" ht="16.5" customHeight="1"/>
    <row r="517" ht="16.5" customHeight="1"/>
    <row r="518" ht="16.5" customHeight="1"/>
    <row r="519" ht="16.5" customHeight="1"/>
    <row r="520" ht="16.5" customHeight="1"/>
    <row r="521" ht="16.5" customHeight="1"/>
    <row r="522" ht="16.5" customHeight="1"/>
    <row r="523" ht="16.5" customHeight="1"/>
    <row r="524" ht="16.5" customHeight="1"/>
    <row r="525" ht="16.5" customHeight="1"/>
    <row r="526" ht="16.5" customHeight="1"/>
    <row r="527" ht="16.5" customHeight="1"/>
    <row r="528" ht="16.5" customHeight="1"/>
    <row r="529" ht="16.5" customHeight="1"/>
    <row r="530" ht="16.5" customHeight="1"/>
    <row r="531" ht="16.5" customHeight="1"/>
    <row r="532" ht="16.5" customHeight="1"/>
    <row r="533" ht="16.5" customHeight="1"/>
    <row r="534" ht="16.5" customHeight="1"/>
    <row r="535" ht="16.5" customHeight="1"/>
    <row r="536" ht="16.5" customHeight="1"/>
    <row r="537" ht="16.5" customHeight="1"/>
    <row r="538" ht="16.5" customHeight="1"/>
    <row r="539" ht="16.5" customHeight="1"/>
    <row r="540" ht="16.5" customHeight="1"/>
    <row r="541" ht="16.5" customHeight="1"/>
    <row r="542" ht="16.5" customHeight="1"/>
    <row r="543" ht="16.5" customHeight="1"/>
    <row r="544" ht="16.5" customHeight="1"/>
    <row r="545" ht="16.5" customHeight="1"/>
    <row r="546" ht="16.5" customHeight="1"/>
    <row r="547" ht="16.5" customHeight="1"/>
    <row r="548" ht="16.5" customHeight="1"/>
    <row r="549" ht="16.5" customHeight="1"/>
    <row r="550" ht="16.5" customHeight="1"/>
    <row r="551" ht="16.5" customHeight="1"/>
    <row r="552" ht="16.5" customHeight="1"/>
    <row r="553" ht="16.5" customHeight="1"/>
    <row r="554" ht="16.5" customHeight="1"/>
    <row r="555" ht="16.5" customHeight="1"/>
    <row r="556" ht="16.5" customHeight="1"/>
    <row r="557" ht="16.5" customHeight="1"/>
    <row r="558" ht="16.5" customHeight="1"/>
    <row r="559" ht="16.5" customHeight="1"/>
    <row r="560" ht="16.5" customHeight="1"/>
    <row r="561" ht="16.5" customHeight="1"/>
    <row r="562" ht="16.5" customHeight="1"/>
    <row r="563" ht="16.5" customHeight="1"/>
    <row r="564" ht="16.5" customHeight="1"/>
    <row r="565" ht="16.5" customHeight="1"/>
    <row r="566" ht="16.5" customHeight="1"/>
    <row r="567" ht="16.5" customHeight="1"/>
    <row r="568" ht="16.5" customHeight="1"/>
    <row r="569" ht="16.5" customHeight="1"/>
    <row r="570" ht="16.5" customHeight="1"/>
    <row r="571" ht="16.5" customHeight="1"/>
    <row r="572" ht="16.5" customHeight="1"/>
    <row r="573" ht="16.5" customHeight="1"/>
    <row r="574" ht="16.5" customHeight="1"/>
    <row r="575" ht="16.5" customHeight="1"/>
    <row r="576" ht="16.5" customHeight="1"/>
    <row r="577" ht="16.5" customHeight="1"/>
    <row r="578" ht="16.5" customHeight="1"/>
    <row r="579" ht="16.5" customHeight="1"/>
    <row r="580" ht="16.5" customHeight="1"/>
    <row r="581" ht="16.5" customHeight="1"/>
    <row r="582" ht="16.5" customHeight="1"/>
    <row r="583" ht="16.5" customHeight="1"/>
    <row r="584" ht="16.5" customHeight="1"/>
    <row r="585" ht="16.5" customHeight="1"/>
    <row r="586" ht="16.5" customHeight="1"/>
    <row r="587" ht="16.5" customHeight="1"/>
    <row r="588" ht="16.5" customHeight="1"/>
    <row r="589" ht="16.5" customHeight="1"/>
    <row r="590" ht="16.5" customHeight="1"/>
    <row r="591" ht="16.5" customHeight="1"/>
    <row r="592" ht="16.5" customHeight="1"/>
    <row r="593" ht="16.5" customHeight="1"/>
    <row r="594" ht="16.5" customHeight="1"/>
    <row r="595" ht="16.5" customHeight="1"/>
    <row r="596" ht="16.5" customHeight="1"/>
    <row r="597" ht="16.5" customHeight="1"/>
    <row r="598" ht="16.5" customHeight="1"/>
    <row r="599" ht="16.5" customHeight="1"/>
    <row r="600" ht="16.5" customHeight="1"/>
    <row r="601" ht="16.5" customHeight="1"/>
    <row r="602" ht="16.5" customHeight="1"/>
    <row r="603" ht="16.5" customHeight="1"/>
    <row r="604" ht="16.5" customHeight="1"/>
    <row r="605" ht="16.5" customHeight="1"/>
    <row r="606" ht="16.5" customHeight="1"/>
    <row r="607" ht="16.5" customHeight="1"/>
    <row r="608" ht="16.5" customHeight="1"/>
    <row r="609" ht="16.5" customHeight="1"/>
    <row r="610" ht="16.5" customHeight="1"/>
    <row r="611" ht="16.5" customHeight="1"/>
    <row r="612" ht="16.5" customHeight="1"/>
    <row r="613" ht="16.5" customHeight="1"/>
    <row r="614" ht="16.5" customHeight="1"/>
    <row r="615" ht="16.5" customHeight="1"/>
    <row r="616" ht="16.5" customHeight="1"/>
    <row r="617" ht="16.5" customHeight="1"/>
    <row r="618" ht="16.5" customHeight="1"/>
    <row r="619" ht="16.5" customHeight="1"/>
    <row r="620" ht="16.5" customHeight="1"/>
    <row r="621" ht="16.5" customHeight="1"/>
    <row r="622" ht="16.5" customHeight="1"/>
    <row r="623" ht="16.5" customHeight="1"/>
    <row r="624" ht="16.5" customHeight="1"/>
    <row r="625" ht="16.5" customHeight="1"/>
    <row r="626" ht="16.5" customHeight="1"/>
    <row r="627" ht="16.5" customHeight="1"/>
    <row r="628" ht="16.5" customHeight="1"/>
    <row r="629" ht="16.5" customHeight="1"/>
    <row r="630" ht="16.5" customHeight="1"/>
    <row r="631" ht="16.5" customHeight="1"/>
    <row r="632" ht="16.5" customHeight="1"/>
    <row r="633" ht="16.5" customHeight="1"/>
    <row r="634" ht="16.5" customHeight="1"/>
    <row r="635" ht="16.5" customHeight="1"/>
    <row r="636" ht="16.5" customHeight="1"/>
    <row r="637" ht="16.5" customHeight="1"/>
    <row r="638" ht="16.5" customHeight="1"/>
    <row r="639" ht="16.5" customHeight="1"/>
    <row r="640" ht="16.5" customHeight="1"/>
    <row r="641" ht="16.5" customHeight="1"/>
    <row r="642" ht="16.5" customHeight="1"/>
    <row r="643" ht="16.5" customHeight="1"/>
    <row r="644" ht="16.5" customHeight="1"/>
    <row r="645" ht="16.5" customHeight="1"/>
    <row r="646" ht="16.5" customHeight="1"/>
    <row r="647" ht="16.5" customHeight="1"/>
    <row r="648" ht="16.5" customHeight="1"/>
    <row r="649" ht="16.5" customHeight="1"/>
    <row r="650" ht="16.5" customHeight="1"/>
    <row r="651" ht="16.5" customHeight="1"/>
    <row r="652" ht="16.5" customHeight="1"/>
    <row r="653" ht="16.5" customHeight="1"/>
    <row r="654" ht="16.5" customHeight="1"/>
    <row r="655" ht="16.5" customHeight="1"/>
    <row r="656" ht="16.5" customHeight="1"/>
    <row r="657" ht="16.5" customHeight="1"/>
    <row r="658" ht="16.5" customHeight="1"/>
    <row r="659" ht="16.5" customHeight="1"/>
    <row r="660" ht="16.5" customHeight="1"/>
    <row r="661" ht="16.5" customHeight="1"/>
    <row r="662" ht="16.5" customHeight="1"/>
    <row r="663" ht="16.5" customHeight="1"/>
    <row r="664" ht="16.5" customHeight="1"/>
    <row r="665" ht="16.5" customHeight="1"/>
    <row r="666" ht="16.5" customHeight="1"/>
    <row r="667" ht="16.5" customHeight="1"/>
    <row r="668" ht="16.5" customHeight="1"/>
    <row r="669" ht="16.5" customHeight="1"/>
    <row r="670" ht="16.5" customHeight="1"/>
    <row r="671" ht="16.5" customHeight="1"/>
    <row r="672" ht="16.5" customHeight="1"/>
    <row r="673" ht="16.5" customHeight="1"/>
    <row r="674" ht="16.5" customHeight="1"/>
    <row r="675" ht="16.5" customHeight="1"/>
    <row r="676" ht="16.5" customHeight="1"/>
    <row r="677" ht="16.5" customHeight="1"/>
    <row r="678" ht="16.5" customHeight="1"/>
    <row r="679" ht="16.5" customHeight="1"/>
    <row r="680" ht="16.5" customHeight="1"/>
    <row r="681" ht="16.5" customHeight="1"/>
    <row r="682" ht="16.5" customHeight="1"/>
    <row r="683" ht="16.5" customHeight="1"/>
    <row r="684" ht="16.5" customHeight="1"/>
    <row r="685" ht="16.5" customHeight="1"/>
    <row r="686" ht="16.5" customHeight="1"/>
    <row r="687" ht="16.5" customHeight="1"/>
    <row r="688" ht="16.5" customHeight="1"/>
    <row r="689" ht="16.5" customHeight="1"/>
    <row r="690" ht="16.5" customHeight="1"/>
    <row r="691" ht="16.5" customHeight="1"/>
    <row r="692" ht="16.5" customHeight="1"/>
    <row r="693" ht="16.5" customHeight="1"/>
    <row r="694" ht="16.5" customHeight="1"/>
    <row r="695" ht="16.5" customHeight="1"/>
    <row r="696" ht="16.5" customHeight="1"/>
    <row r="697" ht="16.5" customHeight="1"/>
    <row r="698" ht="16.5" customHeight="1"/>
    <row r="699" ht="16.5" customHeight="1"/>
    <row r="700" ht="16.5" customHeight="1"/>
    <row r="701" ht="16.5" customHeight="1"/>
    <row r="702" ht="16.5" customHeight="1"/>
    <row r="703" ht="16.5" customHeight="1"/>
    <row r="704" ht="16.5" customHeight="1"/>
    <row r="705" ht="16.5" customHeight="1"/>
    <row r="706" ht="16.5" customHeight="1"/>
    <row r="707" ht="16.5" customHeight="1"/>
    <row r="708" ht="16.5" customHeight="1"/>
    <row r="709" ht="16.5" customHeight="1"/>
    <row r="710" ht="16.5" customHeight="1"/>
    <row r="711" ht="16.5" customHeight="1"/>
    <row r="712" ht="16.5" customHeight="1"/>
    <row r="713" ht="16.5" customHeight="1"/>
    <row r="714" ht="16.5" customHeight="1"/>
    <row r="715" ht="16.5" customHeight="1"/>
    <row r="716" ht="16.5" customHeight="1"/>
    <row r="717" ht="16.5" customHeight="1"/>
    <row r="718" ht="16.5" customHeight="1"/>
    <row r="719" ht="16.5" customHeight="1"/>
    <row r="720" ht="16.5" customHeight="1"/>
    <row r="721" ht="16.5" customHeight="1"/>
    <row r="722" ht="16.5" customHeight="1"/>
    <row r="723" ht="16.5" customHeight="1"/>
    <row r="724" ht="16.5" customHeight="1"/>
    <row r="725" ht="16.5" customHeight="1"/>
    <row r="726" ht="16.5" customHeight="1"/>
    <row r="727" ht="16.5" customHeight="1"/>
    <row r="728" ht="16.5" customHeight="1"/>
    <row r="729" ht="16.5" customHeight="1"/>
    <row r="730" ht="16.5" customHeight="1"/>
    <row r="731" ht="16.5" customHeight="1"/>
    <row r="732" ht="16.5" customHeight="1"/>
    <row r="733" ht="16.5" customHeight="1"/>
    <row r="734" ht="16.5" customHeight="1"/>
    <row r="735" ht="16.5" customHeight="1"/>
    <row r="736" ht="16.5" customHeight="1"/>
    <row r="737" ht="16.5" customHeight="1"/>
    <row r="738" ht="16.5" customHeight="1"/>
    <row r="739" ht="16.5" customHeight="1"/>
    <row r="740" ht="16.5" customHeight="1"/>
    <row r="741" ht="16.5" customHeight="1"/>
    <row r="742" ht="16.5" customHeight="1"/>
    <row r="743" ht="16.5" customHeight="1"/>
    <row r="744" ht="16.5" customHeight="1"/>
    <row r="745" ht="16.5" customHeight="1"/>
    <row r="746" ht="16.5" customHeight="1"/>
    <row r="747" ht="16.5" customHeight="1"/>
    <row r="748" ht="16.5" customHeight="1"/>
    <row r="749" ht="16.5" customHeight="1"/>
    <row r="750" ht="16.5" customHeight="1"/>
    <row r="751" ht="16.5" customHeight="1"/>
    <row r="752" ht="16.5" customHeight="1"/>
    <row r="753" ht="16.5" customHeight="1"/>
    <row r="754" ht="16.5" customHeight="1"/>
    <row r="755" ht="16.5" customHeight="1"/>
    <row r="756" ht="16.5" customHeight="1"/>
    <row r="757" ht="16.5" customHeight="1"/>
    <row r="758" ht="16.5" customHeight="1"/>
    <row r="759" ht="16.5" customHeight="1"/>
    <row r="760" ht="16.5" customHeight="1"/>
    <row r="761" ht="16.5" customHeight="1"/>
    <row r="762" ht="16.5" customHeight="1"/>
    <row r="763" ht="16.5" customHeight="1"/>
    <row r="764" ht="16.5" customHeight="1"/>
    <row r="765" ht="16.5" customHeight="1"/>
    <row r="766" ht="16.5" customHeight="1"/>
    <row r="767" ht="16.5" customHeight="1"/>
    <row r="768" ht="16.5" customHeight="1"/>
    <row r="769" ht="16.5" customHeight="1"/>
    <row r="770" ht="16.5" customHeight="1"/>
    <row r="771" ht="16.5" customHeight="1"/>
    <row r="772" ht="16.5" customHeight="1"/>
    <row r="773" ht="16.5" customHeight="1"/>
    <row r="774" ht="16.5" customHeight="1"/>
    <row r="775" ht="16.5" customHeight="1"/>
    <row r="776" ht="16.5" customHeight="1"/>
    <row r="777" ht="16.5" customHeight="1"/>
    <row r="778" ht="16.5" customHeight="1"/>
    <row r="779" ht="16.5" customHeight="1"/>
    <row r="780" ht="16.5" customHeight="1"/>
    <row r="781" ht="16.5" customHeight="1"/>
    <row r="782" ht="16.5" customHeight="1"/>
    <row r="783" ht="16.5" customHeight="1"/>
    <row r="784" ht="16.5" customHeight="1"/>
    <row r="785" ht="16.5" customHeight="1"/>
    <row r="786" ht="16.5" customHeight="1"/>
    <row r="787" ht="16.5" customHeight="1"/>
    <row r="788" ht="16.5" customHeight="1"/>
    <row r="789" ht="16.5" customHeight="1"/>
    <row r="790" ht="16.5" customHeight="1"/>
    <row r="791" ht="16.5" customHeight="1"/>
    <row r="792" ht="16.5" customHeight="1"/>
    <row r="793" ht="16.5" customHeight="1"/>
    <row r="794" ht="16.5" customHeight="1"/>
    <row r="795" ht="16.5" customHeight="1"/>
    <row r="796" ht="16.5" customHeight="1"/>
    <row r="797" ht="16.5" customHeight="1"/>
    <row r="798" ht="16.5" customHeight="1"/>
    <row r="799" ht="16.5" customHeight="1"/>
    <row r="800" ht="16.5" customHeight="1"/>
    <row r="801" ht="16.5" customHeight="1"/>
    <row r="802" ht="16.5" customHeight="1"/>
    <row r="803" ht="16.5" customHeight="1"/>
    <row r="804" ht="16.5" customHeight="1"/>
    <row r="805" ht="16.5" customHeight="1"/>
    <row r="806" ht="16.5" customHeight="1"/>
    <row r="807" ht="16.5" customHeight="1"/>
    <row r="808" ht="16.5" customHeight="1"/>
    <row r="809" ht="16.5" customHeight="1"/>
    <row r="810" ht="16.5" customHeight="1"/>
    <row r="811" ht="16.5" customHeight="1"/>
    <row r="812" ht="16.5" customHeight="1"/>
    <row r="813" ht="16.5" customHeight="1"/>
    <row r="814" ht="16.5" customHeight="1"/>
    <row r="815" ht="16.5" customHeight="1"/>
    <row r="816" ht="16.5" customHeight="1"/>
    <row r="817" ht="16.5" customHeight="1"/>
    <row r="818" ht="16.5" customHeight="1"/>
    <row r="819" ht="16.5" customHeight="1"/>
    <row r="820" ht="16.5" customHeight="1"/>
    <row r="821" ht="16.5" customHeight="1"/>
    <row r="822" ht="16.5" customHeight="1"/>
    <row r="823" ht="16.5" customHeight="1"/>
    <row r="824" ht="16.5" customHeight="1"/>
    <row r="825" ht="16.5" customHeight="1"/>
    <row r="826" ht="16.5" customHeight="1"/>
    <row r="827" ht="16.5" customHeight="1"/>
    <row r="828" ht="16.5" customHeight="1"/>
    <row r="829" ht="16.5" customHeight="1"/>
    <row r="830" ht="16.5" customHeight="1"/>
    <row r="831" ht="16.5" customHeight="1"/>
    <row r="832" ht="16.5" customHeight="1"/>
    <row r="833" ht="16.5" customHeight="1"/>
    <row r="834" ht="16.5" customHeight="1"/>
    <row r="835" ht="16.5" customHeight="1"/>
    <row r="836" ht="16.5" customHeight="1"/>
    <row r="837" ht="16.5" customHeight="1"/>
    <row r="838" ht="16.5" customHeight="1"/>
    <row r="839" ht="16.5" customHeight="1"/>
    <row r="840" ht="16.5" customHeight="1"/>
    <row r="841" ht="16.5" customHeight="1"/>
    <row r="842" ht="16.5" customHeight="1"/>
    <row r="843" ht="16.5" customHeight="1"/>
    <row r="844" ht="16.5" customHeight="1"/>
    <row r="845" ht="16.5" customHeight="1"/>
    <row r="846" ht="16.5" customHeight="1"/>
    <row r="847" ht="16.5" customHeight="1"/>
    <row r="848" ht="16.5" customHeight="1"/>
    <row r="849" ht="16.5" customHeight="1"/>
    <row r="850" ht="16.5" customHeight="1"/>
    <row r="851" ht="16.5" customHeight="1"/>
    <row r="852" ht="16.5" customHeight="1"/>
    <row r="853" ht="16.5" customHeight="1"/>
    <row r="854" ht="16.5" customHeight="1"/>
    <row r="855" ht="16.5" customHeight="1"/>
    <row r="856" ht="16.5" customHeight="1"/>
    <row r="857" ht="16.5" customHeight="1"/>
    <row r="858" ht="16.5" customHeight="1"/>
    <row r="859" ht="16.5" customHeight="1"/>
    <row r="860" ht="16.5" customHeight="1"/>
    <row r="861" ht="16.5" customHeight="1"/>
    <row r="862" ht="16.5" customHeight="1"/>
    <row r="863" ht="16.5" customHeight="1"/>
    <row r="864" ht="16.5" customHeight="1"/>
    <row r="865" ht="16.5" customHeight="1"/>
    <row r="866" ht="16.5" customHeight="1"/>
    <row r="867" ht="16.5" customHeight="1"/>
    <row r="868" ht="16.5" customHeight="1"/>
    <row r="869" ht="16.5" customHeight="1"/>
    <row r="870" ht="16.5" customHeight="1"/>
    <row r="871" ht="16.5" customHeight="1"/>
    <row r="872" ht="16.5" customHeight="1"/>
    <row r="873" ht="16.5" customHeight="1"/>
    <row r="874" ht="16.5" customHeight="1"/>
    <row r="875" ht="16.5" customHeight="1"/>
    <row r="876" ht="16.5" customHeight="1"/>
    <row r="877" ht="16.5" customHeight="1"/>
    <row r="878" ht="16.5" customHeight="1"/>
    <row r="879" ht="16.5" customHeight="1"/>
    <row r="880" ht="16.5" customHeight="1"/>
    <row r="881" ht="16.5" customHeight="1"/>
    <row r="882" ht="16.5" customHeight="1"/>
    <row r="883" ht="16.5" customHeight="1"/>
    <row r="884" ht="16.5" customHeight="1"/>
    <row r="885" ht="16.5" customHeight="1"/>
    <row r="886" ht="16.5" customHeight="1"/>
    <row r="887" ht="16.5" customHeight="1"/>
    <row r="888" ht="16.5" customHeight="1"/>
    <row r="889" ht="16.5" customHeight="1"/>
    <row r="890" ht="16.5" customHeight="1"/>
    <row r="891" ht="16.5" customHeight="1"/>
    <row r="892" ht="16.5" customHeight="1"/>
    <row r="893" ht="16.5" customHeight="1"/>
    <row r="894" ht="16.5" customHeight="1"/>
    <row r="895" ht="16.5" customHeight="1"/>
    <row r="896" ht="16.5" customHeight="1"/>
    <row r="897" ht="16.5" customHeight="1"/>
    <row r="898" ht="16.5" customHeight="1"/>
    <row r="899" ht="16.5" customHeight="1"/>
    <row r="900" ht="16.5" customHeight="1"/>
    <row r="901" ht="16.5" customHeight="1"/>
    <row r="902" ht="16.5" customHeight="1"/>
    <row r="903" ht="16.5" customHeight="1"/>
    <row r="904" ht="16.5" customHeight="1"/>
    <row r="905" ht="16.5" customHeight="1"/>
    <row r="906" ht="16.5" customHeight="1"/>
    <row r="907" ht="16.5" customHeight="1"/>
    <row r="908" ht="16.5" customHeight="1"/>
    <row r="909" ht="16.5" customHeight="1"/>
    <row r="910" ht="16.5" customHeight="1"/>
    <row r="911" ht="16.5" customHeight="1"/>
    <row r="912" ht="16.5" customHeight="1"/>
    <row r="913" ht="16.5" customHeight="1"/>
    <row r="914" ht="16.5" customHeight="1"/>
    <row r="915" ht="16.5" customHeight="1"/>
    <row r="916" ht="16.5" customHeight="1"/>
    <row r="917" ht="16.5" customHeight="1"/>
    <row r="918" ht="16.5" customHeight="1"/>
    <row r="919" ht="16.5" customHeight="1"/>
    <row r="920" ht="16.5" customHeight="1"/>
    <row r="921" ht="16.5" customHeight="1"/>
    <row r="922" ht="16.5" customHeight="1"/>
    <row r="923" ht="16.5" customHeight="1"/>
    <row r="924" ht="16.5" customHeight="1"/>
    <row r="925" ht="16.5" customHeight="1"/>
    <row r="926" ht="16.5" customHeight="1"/>
    <row r="927" ht="16.5" customHeight="1"/>
    <row r="928" ht="16.5" customHeight="1"/>
    <row r="929" ht="16.5" customHeight="1"/>
    <row r="930" ht="16.5" customHeight="1"/>
    <row r="931" ht="16.5" customHeight="1"/>
    <row r="932" ht="16.5" customHeight="1"/>
    <row r="933" ht="16.5" customHeight="1"/>
    <row r="934" ht="16.5" customHeight="1"/>
    <row r="935" ht="16.5" customHeight="1"/>
    <row r="936" ht="16.5" customHeight="1"/>
    <row r="937" ht="16.5" customHeight="1"/>
    <row r="938" ht="16.5" customHeight="1"/>
    <row r="939" ht="16.5" customHeight="1"/>
    <row r="940" ht="16.5" customHeight="1"/>
    <row r="941" ht="16.5" customHeight="1"/>
    <row r="942" ht="16.5" customHeight="1"/>
    <row r="943" ht="16.5" customHeight="1"/>
    <row r="944" ht="16.5" customHeight="1"/>
    <row r="945" ht="16.5" customHeight="1"/>
    <row r="946" ht="16.5" customHeight="1"/>
    <row r="947" ht="16.5" customHeight="1"/>
    <row r="948" ht="16.5" customHeight="1"/>
    <row r="949" ht="16.5" customHeight="1"/>
    <row r="950" ht="16.5" customHeight="1"/>
    <row r="951" ht="16.5" customHeight="1"/>
    <row r="952" ht="16.5" customHeight="1"/>
    <row r="953" ht="16.5" customHeight="1"/>
    <row r="954" ht="16.5" customHeight="1"/>
    <row r="955" ht="16.5" customHeight="1"/>
    <row r="956" ht="16.5" customHeight="1"/>
    <row r="957" ht="16.5" customHeight="1"/>
    <row r="958" ht="16.5" customHeight="1"/>
    <row r="959" ht="16.5" customHeight="1"/>
    <row r="960" ht="16.5" customHeight="1"/>
    <row r="961" ht="16.5" customHeight="1"/>
    <row r="962" ht="16.5" customHeight="1"/>
    <row r="963" ht="16.5" customHeight="1"/>
    <row r="964" ht="16.5" customHeight="1"/>
    <row r="965" ht="16.5" customHeight="1"/>
    <row r="966" ht="16.5" customHeight="1"/>
    <row r="967" ht="16.5" customHeight="1"/>
    <row r="968" ht="16.5" customHeight="1"/>
  </sheetData>
  <mergeCells count="39">
    <mergeCell ref="V7:V9"/>
    <mergeCell ref="W7:W9"/>
    <mergeCell ref="J8:J9"/>
    <mergeCell ref="K8:K9"/>
    <mergeCell ref="L8:L9"/>
    <mergeCell ref="M8:M9"/>
    <mergeCell ref="N8:N9"/>
    <mergeCell ref="O8:O9"/>
    <mergeCell ref="P8:P9"/>
    <mergeCell ref="A7:O7"/>
    <mergeCell ref="A8:A9"/>
    <mergeCell ref="B8:B9"/>
    <mergeCell ref="C8:C9"/>
    <mergeCell ref="D8:D9"/>
    <mergeCell ref="T7:T9"/>
    <mergeCell ref="U7:U9"/>
    <mergeCell ref="Q7:Q9"/>
    <mergeCell ref="R7:R9"/>
    <mergeCell ref="S7:S9"/>
    <mergeCell ref="A31:H31"/>
    <mergeCell ref="D11:H11"/>
    <mergeCell ref="E8:E9"/>
    <mergeCell ref="F8:F9"/>
    <mergeCell ref="B40:O40"/>
    <mergeCell ref="A1:C6"/>
    <mergeCell ref="D1:G3"/>
    <mergeCell ref="H1:P1"/>
    <mergeCell ref="H2:P2"/>
    <mergeCell ref="H3:P3"/>
    <mergeCell ref="D4:G5"/>
    <mergeCell ref="D6:O6"/>
    <mergeCell ref="A35:B35"/>
    <mergeCell ref="A36:B36"/>
    <mergeCell ref="G8:G9"/>
    <mergeCell ref="H8:H9"/>
    <mergeCell ref="D13:E13"/>
    <mergeCell ref="A37:P37"/>
    <mergeCell ref="B38:O38"/>
    <mergeCell ref="B39:O39"/>
  </mergeCells>
  <phoneticPr fontId="39" type="noConversion"/>
  <hyperlinks>
    <hyperlink ref="D4" r:id="rId1"/>
  </hyperlinks>
  <pageMargins left="0.11811023622047245" right="0.11811023622047245" top="0.23622047244094491" bottom="0.15748031496062992" header="0" footer="0"/>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00"/>
  <sheetViews>
    <sheetView topLeftCell="A4" zoomScaleNormal="100" zoomScaleSheetLayoutView="100" workbookViewId="0">
      <selection activeCell="E20" sqref="E20"/>
    </sheetView>
  </sheetViews>
  <sheetFormatPr defaultColWidth="11.1796875" defaultRowHeight="15" customHeight="1"/>
  <cols>
    <col min="1" max="1" width="4.81640625" customWidth="1"/>
    <col min="2" max="2" width="5.453125" customWidth="1"/>
    <col min="3" max="3" width="2.81640625" customWidth="1"/>
    <col min="4" max="4" width="6.08984375" customWidth="1"/>
    <col min="5" max="6" width="8.453125" customWidth="1"/>
    <col min="7" max="7" width="8.6328125" customWidth="1"/>
    <col min="8" max="8" width="9.81640625" customWidth="1"/>
    <col min="9" max="13" width="2.81640625" customWidth="1"/>
    <col min="14" max="15" width="2.1796875" customWidth="1"/>
    <col min="16" max="16" width="4.54296875" customWidth="1"/>
    <col min="17" max="17" width="3.1796875" customWidth="1"/>
    <col min="18" max="18" width="2.81640625" customWidth="1"/>
    <col min="19" max="19" width="3.54296875" customWidth="1"/>
    <col min="20" max="21" width="2.81640625" customWidth="1"/>
    <col min="22" max="22" width="4.1796875" customWidth="1"/>
    <col min="23" max="26" width="6.81640625" customWidth="1"/>
  </cols>
  <sheetData>
    <row r="1" spans="1:23" ht="16.5" customHeight="1">
      <c r="A1" s="106"/>
      <c r="B1" s="105"/>
      <c r="C1" s="105"/>
      <c r="D1" s="107"/>
      <c r="E1" s="105"/>
      <c r="F1" s="105"/>
      <c r="G1" s="105"/>
      <c r="H1" s="108" t="s">
        <v>1</v>
      </c>
      <c r="I1" s="105"/>
      <c r="J1" s="105"/>
      <c r="K1" s="105"/>
      <c r="L1" s="105"/>
      <c r="M1" s="105"/>
      <c r="N1" s="105"/>
      <c r="O1" s="105"/>
      <c r="P1" s="105"/>
    </row>
    <row r="2" spans="1:23" ht="16.5" customHeight="1">
      <c r="A2" s="105"/>
      <c r="B2" s="105"/>
      <c r="C2" s="105"/>
      <c r="D2" s="105"/>
      <c r="E2" s="105"/>
      <c r="F2" s="105"/>
      <c r="G2" s="105"/>
      <c r="H2" s="109" t="s">
        <v>2</v>
      </c>
      <c r="I2" s="105"/>
      <c r="J2" s="105"/>
      <c r="K2" s="105"/>
      <c r="L2" s="105"/>
      <c r="M2" s="105"/>
      <c r="N2" s="105"/>
      <c r="O2" s="105"/>
      <c r="P2" s="105"/>
    </row>
    <row r="3" spans="1:23" ht="16.5" customHeight="1">
      <c r="A3" s="105"/>
      <c r="B3" s="105"/>
      <c r="C3" s="105"/>
      <c r="D3" s="105"/>
      <c r="E3" s="105"/>
      <c r="F3" s="105"/>
      <c r="G3" s="105"/>
      <c r="H3" s="109" t="s">
        <v>3</v>
      </c>
      <c r="I3" s="105"/>
      <c r="J3" s="105"/>
      <c r="K3" s="105"/>
      <c r="L3" s="105"/>
      <c r="M3" s="105"/>
      <c r="N3" s="105"/>
      <c r="O3" s="105"/>
      <c r="P3" s="105"/>
    </row>
    <row r="4" spans="1:23" ht="16.5" customHeight="1">
      <c r="A4" s="105"/>
      <c r="B4" s="105"/>
      <c r="C4" s="105"/>
      <c r="D4" s="138"/>
      <c r="E4" s="105"/>
      <c r="F4" s="105"/>
      <c r="G4" s="105"/>
      <c r="H4" s="2" t="s">
        <v>157</v>
      </c>
      <c r="I4" s="2"/>
      <c r="J4" s="2"/>
      <c r="K4" s="2"/>
      <c r="L4" s="2"/>
      <c r="M4" s="2"/>
      <c r="N4" s="2"/>
      <c r="O4" s="2"/>
      <c r="P4" s="2"/>
    </row>
    <row r="5" spans="1:23" ht="16.5" customHeight="1">
      <c r="A5" s="105"/>
      <c r="B5" s="105"/>
      <c r="C5" s="105"/>
      <c r="D5" s="105"/>
      <c r="E5" s="105"/>
      <c r="F5" s="105"/>
      <c r="G5" s="105"/>
      <c r="H5" s="2" t="s">
        <v>162</v>
      </c>
      <c r="I5" s="2"/>
      <c r="J5" s="2"/>
      <c r="K5" s="2"/>
      <c r="L5" s="2"/>
      <c r="M5" s="2"/>
      <c r="N5" s="2"/>
      <c r="O5" s="2"/>
      <c r="P5" s="2"/>
    </row>
    <row r="6" spans="1:23" ht="16.5" customHeight="1">
      <c r="A6" s="105"/>
      <c r="B6" s="105"/>
      <c r="C6" s="105"/>
      <c r="D6" s="109" t="s">
        <v>5</v>
      </c>
      <c r="E6" s="105"/>
      <c r="F6" s="105"/>
      <c r="G6" s="105"/>
      <c r="H6" s="105"/>
      <c r="I6" s="105"/>
      <c r="J6" s="105"/>
      <c r="K6" s="105"/>
      <c r="L6" s="105"/>
      <c r="M6" s="105"/>
      <c r="N6" s="105"/>
      <c r="O6" s="105"/>
    </row>
    <row r="7" spans="1:23" ht="19.5" customHeight="1">
      <c r="A7" s="130" t="s">
        <v>163</v>
      </c>
      <c r="B7" s="105"/>
      <c r="C7" s="105"/>
      <c r="D7" s="105"/>
      <c r="E7" s="105"/>
      <c r="F7" s="105"/>
      <c r="G7" s="105"/>
      <c r="H7" s="105"/>
      <c r="I7" s="105"/>
      <c r="J7" s="105"/>
      <c r="K7" s="105"/>
      <c r="L7" s="105"/>
      <c r="M7" s="105"/>
      <c r="N7" s="105"/>
      <c r="O7" s="105"/>
      <c r="Q7" s="119" t="s">
        <v>6</v>
      </c>
      <c r="R7" s="121" t="s">
        <v>7</v>
      </c>
      <c r="S7" s="119" t="s">
        <v>8</v>
      </c>
      <c r="T7" s="119" t="s">
        <v>9</v>
      </c>
      <c r="U7" s="119" t="s">
        <v>10</v>
      </c>
      <c r="V7" s="119" t="s">
        <v>11</v>
      </c>
      <c r="W7" s="128" t="s">
        <v>12</v>
      </c>
    </row>
    <row r="8" spans="1:23" ht="21.75" customHeight="1">
      <c r="A8" s="131" t="s">
        <v>13</v>
      </c>
      <c r="B8" s="114" t="s">
        <v>14</v>
      </c>
      <c r="C8" s="114" t="s">
        <v>15</v>
      </c>
      <c r="D8" s="114" t="s">
        <v>16</v>
      </c>
      <c r="E8" s="114" t="s">
        <v>17</v>
      </c>
      <c r="F8" s="114" t="s">
        <v>18</v>
      </c>
      <c r="G8" s="114" t="s">
        <v>19</v>
      </c>
      <c r="H8" s="114" t="s">
        <v>20</v>
      </c>
      <c r="I8" s="3" t="s">
        <v>21</v>
      </c>
      <c r="J8" s="119" t="s">
        <v>6</v>
      </c>
      <c r="K8" s="121" t="s">
        <v>7</v>
      </c>
      <c r="L8" s="119" t="s">
        <v>8</v>
      </c>
      <c r="M8" s="119" t="s">
        <v>9</v>
      </c>
      <c r="N8" s="119" t="s">
        <v>10</v>
      </c>
      <c r="O8" s="129" t="s">
        <v>11</v>
      </c>
      <c r="P8" s="128" t="s">
        <v>12</v>
      </c>
      <c r="Q8" s="120"/>
      <c r="R8" s="120"/>
      <c r="S8" s="120"/>
      <c r="T8" s="120"/>
      <c r="U8" s="120"/>
      <c r="V8" s="120"/>
      <c r="W8" s="120"/>
    </row>
    <row r="9" spans="1:23" ht="15.75" customHeight="1">
      <c r="A9" s="115"/>
      <c r="B9" s="115"/>
      <c r="C9" s="115"/>
      <c r="D9" s="115"/>
      <c r="E9" s="115"/>
      <c r="F9" s="115"/>
      <c r="G9" s="115"/>
      <c r="H9" s="115"/>
      <c r="I9" s="3" t="s">
        <v>22</v>
      </c>
      <c r="J9" s="115"/>
      <c r="K9" s="115"/>
      <c r="L9" s="115"/>
      <c r="M9" s="115"/>
      <c r="N9" s="115"/>
      <c r="O9" s="115"/>
      <c r="P9" s="120"/>
      <c r="Q9" s="115"/>
      <c r="R9" s="115"/>
      <c r="S9" s="115"/>
      <c r="T9" s="115"/>
      <c r="U9" s="115"/>
      <c r="V9" s="115"/>
      <c r="W9" s="115"/>
    </row>
    <row r="10" spans="1:23" ht="20.25" customHeight="1">
      <c r="A10" s="4">
        <v>1</v>
      </c>
      <c r="B10" s="5">
        <v>43922</v>
      </c>
      <c r="C10" s="65" t="s">
        <v>159</v>
      </c>
      <c r="D10" s="94" t="s">
        <v>181</v>
      </c>
      <c r="E10" s="6" t="s">
        <v>26</v>
      </c>
      <c r="F10" s="6" t="s">
        <v>28</v>
      </c>
      <c r="G10" s="6" t="s">
        <v>29</v>
      </c>
      <c r="H10" s="6" t="s">
        <v>30</v>
      </c>
      <c r="I10" s="68"/>
      <c r="J10" s="69">
        <v>5</v>
      </c>
      <c r="K10" s="70">
        <v>2.2000000000000002</v>
      </c>
      <c r="L10" s="70">
        <v>1.7</v>
      </c>
      <c r="M10" s="70">
        <v>2</v>
      </c>
      <c r="N10" s="70"/>
      <c r="O10" s="70"/>
      <c r="P10" s="71">
        <f>W10</f>
        <v>647.5</v>
      </c>
      <c r="Q10" s="69">
        <f>J10*70</f>
        <v>350</v>
      </c>
      <c r="R10" s="70">
        <f>K10*75</f>
        <v>165</v>
      </c>
      <c r="S10" s="70">
        <f>L10*25</f>
        <v>42.5</v>
      </c>
      <c r="T10" s="70">
        <f>M10*45</f>
        <v>90</v>
      </c>
      <c r="U10" s="70">
        <f>N10*60</f>
        <v>0</v>
      </c>
      <c r="V10" s="70">
        <f>O10*150</f>
        <v>0</v>
      </c>
      <c r="W10" s="89">
        <f>SUM(Q10:V10)</f>
        <v>647.5</v>
      </c>
    </row>
    <row r="11" spans="1:23" ht="21.75" customHeight="1">
      <c r="A11" s="4">
        <v>2</v>
      </c>
      <c r="B11" s="90">
        <v>44291</v>
      </c>
      <c r="C11" s="91" t="s">
        <v>24</v>
      </c>
      <c r="E11" s="65" t="s">
        <v>160</v>
      </c>
      <c r="I11" s="79"/>
      <c r="J11" s="79"/>
      <c r="K11" s="79"/>
      <c r="L11" s="79"/>
      <c r="M11" s="79"/>
      <c r="N11" s="79"/>
      <c r="O11" s="79"/>
      <c r="P11" s="79"/>
      <c r="Q11" s="79"/>
      <c r="R11" s="79"/>
      <c r="S11" s="79"/>
      <c r="T11" s="79"/>
      <c r="U11" s="79"/>
      <c r="V11" s="79"/>
      <c r="W11" s="79"/>
    </row>
    <row r="12" spans="1:23" ht="22.5" customHeight="1">
      <c r="A12" s="4">
        <v>3</v>
      </c>
      <c r="B12" s="5">
        <v>44292</v>
      </c>
      <c r="C12" s="74" t="s">
        <v>31</v>
      </c>
      <c r="D12" s="6" t="s">
        <v>32</v>
      </c>
      <c r="E12" s="6" t="s">
        <v>37</v>
      </c>
      <c r="F12" s="67" t="s">
        <v>28</v>
      </c>
      <c r="G12" s="6" t="s">
        <v>38</v>
      </c>
      <c r="H12" s="6" t="s">
        <v>36</v>
      </c>
      <c r="I12" s="75" t="s">
        <v>21</v>
      </c>
      <c r="J12" s="76">
        <v>5</v>
      </c>
      <c r="K12" s="76">
        <v>2.1</v>
      </c>
      <c r="L12" s="76">
        <v>1.5</v>
      </c>
      <c r="M12" s="76">
        <v>2.2000000000000002</v>
      </c>
      <c r="N12" s="76">
        <v>1</v>
      </c>
      <c r="O12" s="76"/>
      <c r="P12" s="35">
        <f t="shared" ref="P12:P29" si="0">W12</f>
        <v>704</v>
      </c>
      <c r="Q12" s="76">
        <f t="shared" ref="Q12:Q29" si="1">J12*70</f>
        <v>350</v>
      </c>
      <c r="R12" s="34">
        <f t="shared" ref="R12:R22" si="2">K12*75</f>
        <v>157.5</v>
      </c>
      <c r="S12" s="34">
        <f t="shared" ref="S12:S29" si="3">L12*25</f>
        <v>37.5</v>
      </c>
      <c r="T12" s="34">
        <f t="shared" ref="T12:T29" si="4">M12*45</f>
        <v>99.000000000000014</v>
      </c>
      <c r="U12" s="34">
        <f t="shared" ref="U12:U29" si="5">N12*60</f>
        <v>60</v>
      </c>
      <c r="V12" s="34">
        <f t="shared" ref="V12:V29" si="6">O12*150</f>
        <v>0</v>
      </c>
      <c r="W12" s="78">
        <f t="shared" ref="W12:W31" si="7">SUM(Q12:V12)</f>
        <v>704</v>
      </c>
    </row>
    <row r="13" spans="1:23" ht="23.25" customHeight="1">
      <c r="A13" s="4">
        <v>4</v>
      </c>
      <c r="B13" s="5">
        <v>44293</v>
      </c>
      <c r="C13" s="6" t="s">
        <v>23</v>
      </c>
      <c r="D13" s="116" t="s">
        <v>39</v>
      </c>
      <c r="E13" s="117"/>
      <c r="F13" s="6" t="s">
        <v>41</v>
      </c>
      <c r="G13" s="6" t="s">
        <v>42</v>
      </c>
      <c r="H13" s="14" t="s">
        <v>43</v>
      </c>
      <c r="I13" s="12" t="s">
        <v>22</v>
      </c>
      <c r="J13" s="15">
        <v>5</v>
      </c>
      <c r="K13" s="10">
        <v>2</v>
      </c>
      <c r="L13" s="10">
        <v>1.5</v>
      </c>
      <c r="M13" s="10">
        <v>2</v>
      </c>
      <c r="N13" s="10"/>
      <c r="O13" s="10">
        <v>1</v>
      </c>
      <c r="P13" s="13">
        <f t="shared" si="0"/>
        <v>777.5</v>
      </c>
      <c r="Q13" s="9">
        <f t="shared" si="1"/>
        <v>350</v>
      </c>
      <c r="R13" s="10">
        <f t="shared" si="2"/>
        <v>150</v>
      </c>
      <c r="S13" s="10">
        <f t="shared" si="3"/>
        <v>37.5</v>
      </c>
      <c r="T13" s="10">
        <f t="shared" si="4"/>
        <v>90</v>
      </c>
      <c r="U13" s="10">
        <f t="shared" si="5"/>
        <v>0</v>
      </c>
      <c r="V13" s="10">
        <f t="shared" si="6"/>
        <v>150</v>
      </c>
      <c r="W13" s="11">
        <f t="shared" si="7"/>
        <v>777.5</v>
      </c>
    </row>
    <row r="14" spans="1:23" ht="20.25" customHeight="1">
      <c r="A14" s="4">
        <v>5</v>
      </c>
      <c r="B14" s="5">
        <v>44294</v>
      </c>
      <c r="C14" s="6" t="s">
        <v>45</v>
      </c>
      <c r="D14" s="94" t="s">
        <v>181</v>
      </c>
      <c r="E14" s="6" t="s">
        <v>47</v>
      </c>
      <c r="F14" s="16" t="s">
        <v>28</v>
      </c>
      <c r="G14" s="6" t="s">
        <v>48</v>
      </c>
      <c r="H14" s="6" t="s">
        <v>50</v>
      </c>
      <c r="I14" s="12"/>
      <c r="J14" s="15">
        <v>5</v>
      </c>
      <c r="K14" s="10">
        <v>2.1</v>
      </c>
      <c r="L14" s="10">
        <v>1.5</v>
      </c>
      <c r="M14" s="10">
        <v>2.2000000000000002</v>
      </c>
      <c r="N14" s="10"/>
      <c r="O14" s="10"/>
      <c r="P14" s="13">
        <f t="shared" si="0"/>
        <v>644</v>
      </c>
      <c r="Q14" s="9">
        <f t="shared" si="1"/>
        <v>350</v>
      </c>
      <c r="R14" s="10">
        <f t="shared" si="2"/>
        <v>157.5</v>
      </c>
      <c r="S14" s="10">
        <f t="shared" si="3"/>
        <v>37.5</v>
      </c>
      <c r="T14" s="10">
        <f t="shared" si="4"/>
        <v>99.000000000000014</v>
      </c>
      <c r="U14" s="10">
        <f t="shared" si="5"/>
        <v>0</v>
      </c>
      <c r="V14" s="10">
        <f t="shared" si="6"/>
        <v>0</v>
      </c>
      <c r="W14" s="11">
        <f t="shared" si="7"/>
        <v>644</v>
      </c>
    </row>
    <row r="15" spans="1:23" ht="18.75" customHeight="1">
      <c r="A15" s="4">
        <v>6</v>
      </c>
      <c r="B15" s="5">
        <v>44295</v>
      </c>
      <c r="C15" s="6" t="s">
        <v>51</v>
      </c>
      <c r="D15" s="6" t="s">
        <v>25</v>
      </c>
      <c r="E15" s="6" t="s">
        <v>52</v>
      </c>
      <c r="F15" s="6" t="s">
        <v>53</v>
      </c>
      <c r="G15" s="6" t="s">
        <v>55</v>
      </c>
      <c r="H15" s="6" t="s">
        <v>56</v>
      </c>
      <c r="I15" s="12" t="s">
        <v>21</v>
      </c>
      <c r="J15" s="9">
        <v>5</v>
      </c>
      <c r="K15" s="9">
        <v>2</v>
      </c>
      <c r="L15" s="9">
        <v>1.7</v>
      </c>
      <c r="M15" s="9">
        <v>2</v>
      </c>
      <c r="N15" s="9">
        <v>1</v>
      </c>
      <c r="O15" s="9"/>
      <c r="P15" s="13">
        <f t="shared" si="0"/>
        <v>692.5</v>
      </c>
      <c r="Q15" s="9">
        <f t="shared" si="1"/>
        <v>350</v>
      </c>
      <c r="R15" s="10">
        <f t="shared" si="2"/>
        <v>150</v>
      </c>
      <c r="S15" s="10">
        <f t="shared" si="3"/>
        <v>42.5</v>
      </c>
      <c r="T15" s="10">
        <f t="shared" si="4"/>
        <v>90</v>
      </c>
      <c r="U15" s="10">
        <f t="shared" si="5"/>
        <v>60</v>
      </c>
      <c r="V15" s="10">
        <f t="shared" si="6"/>
        <v>0</v>
      </c>
      <c r="W15" s="11">
        <f t="shared" si="7"/>
        <v>692.5</v>
      </c>
    </row>
    <row r="16" spans="1:23" ht="21" customHeight="1">
      <c r="A16" s="4">
        <v>7</v>
      </c>
      <c r="B16" s="92">
        <v>44298</v>
      </c>
      <c r="C16" s="6" t="s">
        <v>24</v>
      </c>
      <c r="D16" s="6" t="s">
        <v>25</v>
      </c>
      <c r="E16" s="6" t="s">
        <v>60</v>
      </c>
      <c r="F16" s="6" t="s">
        <v>28</v>
      </c>
      <c r="G16" s="6" t="s">
        <v>58</v>
      </c>
      <c r="H16" s="6" t="s">
        <v>59</v>
      </c>
      <c r="I16" s="12"/>
      <c r="J16" s="9">
        <v>5</v>
      </c>
      <c r="K16" s="10">
        <v>2</v>
      </c>
      <c r="L16" s="10">
        <v>1.7</v>
      </c>
      <c r="M16" s="10">
        <v>2</v>
      </c>
      <c r="N16" s="10"/>
      <c r="O16" s="10"/>
      <c r="P16" s="13">
        <f t="shared" si="0"/>
        <v>632.5</v>
      </c>
      <c r="Q16" s="9">
        <f t="shared" si="1"/>
        <v>350</v>
      </c>
      <c r="R16" s="10">
        <f t="shared" si="2"/>
        <v>150</v>
      </c>
      <c r="S16" s="10">
        <f t="shared" si="3"/>
        <v>42.5</v>
      </c>
      <c r="T16" s="10">
        <f t="shared" si="4"/>
        <v>90</v>
      </c>
      <c r="U16" s="10">
        <f t="shared" si="5"/>
        <v>0</v>
      </c>
      <c r="V16" s="10">
        <f t="shared" si="6"/>
        <v>0</v>
      </c>
      <c r="W16" s="11">
        <f t="shared" si="7"/>
        <v>632.5</v>
      </c>
    </row>
    <row r="17" spans="1:23" ht="21.75" customHeight="1">
      <c r="A17" s="4">
        <v>8</v>
      </c>
      <c r="B17" s="92">
        <v>44299</v>
      </c>
      <c r="C17" s="6" t="s">
        <v>31</v>
      </c>
      <c r="D17" s="94" t="s">
        <v>182</v>
      </c>
      <c r="E17" s="6" t="s">
        <v>66</v>
      </c>
      <c r="F17" s="6" t="s">
        <v>62</v>
      </c>
      <c r="G17" s="6" t="s">
        <v>63</v>
      </c>
      <c r="H17" s="94" t="s">
        <v>167</v>
      </c>
      <c r="I17" s="12" t="s">
        <v>21</v>
      </c>
      <c r="J17" s="9">
        <v>5</v>
      </c>
      <c r="K17" s="10">
        <v>2.2000000000000002</v>
      </c>
      <c r="L17" s="10">
        <v>1.6</v>
      </c>
      <c r="M17" s="10">
        <v>2.8</v>
      </c>
      <c r="N17" s="10">
        <v>1</v>
      </c>
      <c r="O17" s="10"/>
      <c r="P17" s="13">
        <f t="shared" si="0"/>
        <v>741</v>
      </c>
      <c r="Q17" s="9">
        <f t="shared" si="1"/>
        <v>350</v>
      </c>
      <c r="R17" s="10">
        <f t="shared" si="2"/>
        <v>165</v>
      </c>
      <c r="S17" s="10">
        <f t="shared" si="3"/>
        <v>40</v>
      </c>
      <c r="T17" s="10">
        <f t="shared" si="4"/>
        <v>125.99999999999999</v>
      </c>
      <c r="U17" s="10">
        <f t="shared" si="5"/>
        <v>60</v>
      </c>
      <c r="V17" s="10">
        <f t="shared" si="6"/>
        <v>0</v>
      </c>
      <c r="W17" s="11">
        <f t="shared" si="7"/>
        <v>741</v>
      </c>
    </row>
    <row r="18" spans="1:23" ht="18.75" customHeight="1">
      <c r="A18" s="4">
        <v>9</v>
      </c>
      <c r="B18" s="92">
        <v>44300</v>
      </c>
      <c r="C18" s="6" t="s">
        <v>23</v>
      </c>
      <c r="D18" s="17" t="s">
        <v>25</v>
      </c>
      <c r="E18" s="19" t="s">
        <v>68</v>
      </c>
      <c r="F18" s="6" t="s">
        <v>69</v>
      </c>
      <c r="G18" s="6" t="s">
        <v>70</v>
      </c>
      <c r="H18" s="6" t="s">
        <v>65</v>
      </c>
      <c r="I18" s="12" t="s">
        <v>22</v>
      </c>
      <c r="J18" s="9">
        <v>5</v>
      </c>
      <c r="K18" s="9">
        <v>2</v>
      </c>
      <c r="L18" s="9">
        <v>1.5</v>
      </c>
      <c r="M18" s="9">
        <v>2.2999999999999998</v>
      </c>
      <c r="N18" s="9"/>
      <c r="O18" s="9">
        <v>1</v>
      </c>
      <c r="P18" s="13">
        <f t="shared" si="0"/>
        <v>791</v>
      </c>
      <c r="Q18" s="9">
        <f t="shared" si="1"/>
        <v>350</v>
      </c>
      <c r="R18" s="10">
        <f t="shared" si="2"/>
        <v>150</v>
      </c>
      <c r="S18" s="10">
        <f t="shared" si="3"/>
        <v>37.5</v>
      </c>
      <c r="T18" s="10">
        <f t="shared" si="4"/>
        <v>103.49999999999999</v>
      </c>
      <c r="U18" s="10">
        <f t="shared" si="5"/>
        <v>0</v>
      </c>
      <c r="V18" s="10">
        <f t="shared" si="6"/>
        <v>150</v>
      </c>
      <c r="W18" s="11">
        <f t="shared" si="7"/>
        <v>791</v>
      </c>
    </row>
    <row r="19" spans="1:23" ht="22.5" customHeight="1">
      <c r="A19" s="4">
        <v>10</v>
      </c>
      <c r="B19" s="92">
        <v>44301</v>
      </c>
      <c r="C19" s="6" t="s">
        <v>45</v>
      </c>
      <c r="D19" s="6" t="s">
        <v>46</v>
      </c>
      <c r="E19" s="102" t="s">
        <v>169</v>
      </c>
      <c r="F19" s="16" t="s">
        <v>28</v>
      </c>
      <c r="G19" s="6" t="s">
        <v>67</v>
      </c>
      <c r="H19" s="94" t="s">
        <v>168</v>
      </c>
      <c r="I19" s="18"/>
      <c r="J19" s="9">
        <v>5</v>
      </c>
      <c r="K19" s="10">
        <v>2.2000000000000002</v>
      </c>
      <c r="L19" s="10">
        <v>1.7</v>
      </c>
      <c r="M19" s="10">
        <v>2</v>
      </c>
      <c r="N19" s="10"/>
      <c r="O19" s="10"/>
      <c r="P19" s="13">
        <f t="shared" si="0"/>
        <v>647.5</v>
      </c>
      <c r="Q19" s="9">
        <f t="shared" si="1"/>
        <v>350</v>
      </c>
      <c r="R19" s="10">
        <f t="shared" si="2"/>
        <v>165</v>
      </c>
      <c r="S19" s="10">
        <f t="shared" si="3"/>
        <v>42.5</v>
      </c>
      <c r="T19" s="10">
        <f t="shared" si="4"/>
        <v>90</v>
      </c>
      <c r="U19" s="10">
        <f t="shared" si="5"/>
        <v>0</v>
      </c>
      <c r="V19" s="10">
        <f t="shared" si="6"/>
        <v>0</v>
      </c>
      <c r="W19" s="11">
        <f t="shared" si="7"/>
        <v>647.5</v>
      </c>
    </row>
    <row r="20" spans="1:23" ht="21" customHeight="1">
      <c r="A20" s="4">
        <v>11</v>
      </c>
      <c r="B20" s="92">
        <v>44302</v>
      </c>
      <c r="C20" s="6" t="s">
        <v>51</v>
      </c>
      <c r="D20" s="20" t="s">
        <v>25</v>
      </c>
      <c r="E20" s="63" t="s">
        <v>187</v>
      </c>
      <c r="F20" s="17" t="s">
        <v>79</v>
      </c>
      <c r="G20" s="17" t="s">
        <v>80</v>
      </c>
      <c r="H20" s="17" t="s">
        <v>72</v>
      </c>
      <c r="I20" s="12" t="s">
        <v>21</v>
      </c>
      <c r="J20" s="9">
        <v>5</v>
      </c>
      <c r="K20" s="9">
        <v>2.2000000000000002</v>
      </c>
      <c r="L20" s="9">
        <v>1.5</v>
      </c>
      <c r="M20" s="9">
        <v>2.1</v>
      </c>
      <c r="N20" s="9">
        <v>1</v>
      </c>
      <c r="O20" s="9"/>
      <c r="P20" s="21">
        <f t="shared" si="0"/>
        <v>707</v>
      </c>
      <c r="Q20" s="9">
        <f t="shared" si="1"/>
        <v>350</v>
      </c>
      <c r="R20" s="10">
        <f t="shared" si="2"/>
        <v>165</v>
      </c>
      <c r="S20" s="10">
        <f t="shared" si="3"/>
        <v>37.5</v>
      </c>
      <c r="T20" s="10">
        <f t="shared" si="4"/>
        <v>94.5</v>
      </c>
      <c r="U20" s="10">
        <f t="shared" si="5"/>
        <v>60</v>
      </c>
      <c r="V20" s="10">
        <f t="shared" si="6"/>
        <v>0</v>
      </c>
      <c r="W20" s="11">
        <f t="shared" si="7"/>
        <v>707</v>
      </c>
    </row>
    <row r="21" spans="1:23" ht="21" customHeight="1">
      <c r="A21" s="4">
        <v>12</v>
      </c>
      <c r="B21" s="92">
        <v>44305</v>
      </c>
      <c r="C21" s="6" t="s">
        <v>24</v>
      </c>
      <c r="D21" s="17" t="s">
        <v>25</v>
      </c>
      <c r="E21" s="17" t="s">
        <v>73</v>
      </c>
      <c r="F21" s="17" t="s">
        <v>28</v>
      </c>
      <c r="G21" s="17" t="s">
        <v>86</v>
      </c>
      <c r="H21" s="17" t="s">
        <v>36</v>
      </c>
      <c r="I21" s="12"/>
      <c r="J21" s="9">
        <v>5</v>
      </c>
      <c r="K21" s="10">
        <v>2.2000000000000002</v>
      </c>
      <c r="L21" s="10">
        <v>1.5</v>
      </c>
      <c r="M21" s="10">
        <v>2.2000000000000002</v>
      </c>
      <c r="N21" s="10"/>
      <c r="O21" s="10"/>
      <c r="P21" s="21">
        <f t="shared" si="0"/>
        <v>651.5</v>
      </c>
      <c r="Q21" s="9">
        <f t="shared" si="1"/>
        <v>350</v>
      </c>
      <c r="R21" s="10">
        <f t="shared" si="2"/>
        <v>165</v>
      </c>
      <c r="S21" s="10">
        <f t="shared" si="3"/>
        <v>37.5</v>
      </c>
      <c r="T21" s="10">
        <f t="shared" si="4"/>
        <v>99.000000000000014</v>
      </c>
      <c r="U21" s="10">
        <f t="shared" si="5"/>
        <v>0</v>
      </c>
      <c r="V21" s="10">
        <f t="shared" si="6"/>
        <v>0</v>
      </c>
      <c r="W21" s="11">
        <f t="shared" si="7"/>
        <v>651.5</v>
      </c>
    </row>
    <row r="22" spans="1:23" ht="21" customHeight="1">
      <c r="A22" s="4">
        <v>13</v>
      </c>
      <c r="B22" s="92">
        <v>44306</v>
      </c>
      <c r="C22" s="6" t="s">
        <v>31</v>
      </c>
      <c r="D22" s="63" t="s">
        <v>182</v>
      </c>
      <c r="E22" s="17" t="s">
        <v>93</v>
      </c>
      <c r="F22" s="17" t="s">
        <v>76</v>
      </c>
      <c r="G22" s="17" t="s">
        <v>77</v>
      </c>
      <c r="H22" s="17" t="s">
        <v>78</v>
      </c>
      <c r="I22" s="12" t="s">
        <v>21</v>
      </c>
      <c r="J22" s="9">
        <v>5</v>
      </c>
      <c r="K22" s="9">
        <v>2</v>
      </c>
      <c r="L22" s="9">
        <v>1.6</v>
      </c>
      <c r="M22" s="9">
        <v>2.8</v>
      </c>
      <c r="N22" s="9">
        <v>1</v>
      </c>
      <c r="O22" s="9"/>
      <c r="P22" s="21">
        <f t="shared" si="0"/>
        <v>726</v>
      </c>
      <c r="Q22" s="9">
        <f t="shared" si="1"/>
        <v>350</v>
      </c>
      <c r="R22" s="10">
        <f t="shared" si="2"/>
        <v>150</v>
      </c>
      <c r="S22" s="10">
        <f t="shared" si="3"/>
        <v>40</v>
      </c>
      <c r="T22" s="10">
        <f t="shared" si="4"/>
        <v>125.99999999999999</v>
      </c>
      <c r="U22" s="10">
        <f t="shared" si="5"/>
        <v>60</v>
      </c>
      <c r="V22" s="10">
        <f t="shared" si="6"/>
        <v>0</v>
      </c>
      <c r="W22" s="11">
        <f t="shared" si="7"/>
        <v>726</v>
      </c>
    </row>
    <row r="23" spans="1:23" ht="21" customHeight="1">
      <c r="A23" s="4">
        <v>14</v>
      </c>
      <c r="B23" s="92">
        <v>44307</v>
      </c>
      <c r="C23" s="6" t="s">
        <v>23</v>
      </c>
      <c r="D23" s="17" t="s">
        <v>81</v>
      </c>
      <c r="E23" s="17" t="s">
        <v>95</v>
      </c>
      <c r="F23" s="17" t="s">
        <v>82</v>
      </c>
      <c r="G23" s="17" t="s">
        <v>83</v>
      </c>
      <c r="H23" s="22" t="s">
        <v>84</v>
      </c>
      <c r="I23" s="12" t="s">
        <v>22</v>
      </c>
      <c r="J23" s="9">
        <v>5</v>
      </c>
      <c r="K23" s="10">
        <v>2</v>
      </c>
      <c r="L23" s="10">
        <v>1.7</v>
      </c>
      <c r="M23" s="10">
        <v>2.2000000000000002</v>
      </c>
      <c r="N23" s="10"/>
      <c r="O23" s="10">
        <v>1</v>
      </c>
      <c r="P23" s="21">
        <f t="shared" si="0"/>
        <v>751.5</v>
      </c>
      <c r="Q23" s="9">
        <f t="shared" si="1"/>
        <v>350</v>
      </c>
      <c r="R23" s="10">
        <f>K23*55</f>
        <v>110</v>
      </c>
      <c r="S23" s="10">
        <f t="shared" si="3"/>
        <v>42.5</v>
      </c>
      <c r="T23" s="10">
        <f t="shared" si="4"/>
        <v>99.000000000000014</v>
      </c>
      <c r="U23" s="10">
        <f t="shared" si="5"/>
        <v>0</v>
      </c>
      <c r="V23" s="10">
        <f t="shared" si="6"/>
        <v>150</v>
      </c>
      <c r="W23" s="11">
        <f t="shared" si="7"/>
        <v>751.5</v>
      </c>
    </row>
    <row r="24" spans="1:23" ht="21" customHeight="1">
      <c r="A24" s="4">
        <v>15</v>
      </c>
      <c r="B24" s="92">
        <v>44308</v>
      </c>
      <c r="C24" s="6" t="s">
        <v>45</v>
      </c>
      <c r="D24" s="17" t="s">
        <v>46</v>
      </c>
      <c r="E24" s="17" t="s">
        <v>85</v>
      </c>
      <c r="F24" s="17" t="s">
        <v>28</v>
      </c>
      <c r="G24" s="17" t="s">
        <v>74</v>
      </c>
      <c r="H24" s="17" t="s">
        <v>88</v>
      </c>
      <c r="I24" s="12"/>
      <c r="J24" s="9">
        <v>5</v>
      </c>
      <c r="K24" s="9">
        <v>2.2000000000000002</v>
      </c>
      <c r="L24" s="9">
        <v>1.7</v>
      </c>
      <c r="M24" s="9">
        <v>2.2000000000000002</v>
      </c>
      <c r="N24" s="9"/>
      <c r="O24" s="9"/>
      <c r="P24" s="21">
        <f t="shared" si="0"/>
        <v>656.5</v>
      </c>
      <c r="Q24" s="9">
        <f t="shared" si="1"/>
        <v>350</v>
      </c>
      <c r="R24" s="10">
        <f t="shared" ref="R24:R29" si="8">K24*75</f>
        <v>165</v>
      </c>
      <c r="S24" s="10">
        <f t="shared" si="3"/>
        <v>42.5</v>
      </c>
      <c r="T24" s="10">
        <f t="shared" si="4"/>
        <v>99.000000000000014</v>
      </c>
      <c r="U24" s="10">
        <f t="shared" si="5"/>
        <v>0</v>
      </c>
      <c r="V24" s="10">
        <f t="shared" si="6"/>
        <v>0</v>
      </c>
      <c r="W24" s="11">
        <f t="shared" si="7"/>
        <v>656.5</v>
      </c>
    </row>
    <row r="25" spans="1:23" ht="21" customHeight="1">
      <c r="A25" s="4">
        <v>16</v>
      </c>
      <c r="B25" s="92">
        <v>44309</v>
      </c>
      <c r="C25" s="6" t="s">
        <v>51</v>
      </c>
      <c r="D25" s="17" t="s">
        <v>25</v>
      </c>
      <c r="E25" s="17" t="s">
        <v>103</v>
      </c>
      <c r="F25" s="16" t="s">
        <v>28</v>
      </c>
      <c r="G25" s="17" t="s">
        <v>91</v>
      </c>
      <c r="H25" s="17" t="s">
        <v>92</v>
      </c>
      <c r="I25" s="12" t="s">
        <v>21</v>
      </c>
      <c r="J25" s="9">
        <v>5</v>
      </c>
      <c r="K25" s="10">
        <v>2.2000000000000002</v>
      </c>
      <c r="L25" s="10">
        <v>1.6</v>
      </c>
      <c r="M25" s="10">
        <v>2.2000000000000002</v>
      </c>
      <c r="N25" s="10">
        <v>1</v>
      </c>
      <c r="O25" s="10"/>
      <c r="P25" s="21">
        <f t="shared" si="0"/>
        <v>714</v>
      </c>
      <c r="Q25" s="9">
        <f t="shared" si="1"/>
        <v>350</v>
      </c>
      <c r="R25" s="10">
        <f t="shared" si="8"/>
        <v>165</v>
      </c>
      <c r="S25" s="10">
        <f t="shared" si="3"/>
        <v>40</v>
      </c>
      <c r="T25" s="10">
        <f t="shared" si="4"/>
        <v>99.000000000000014</v>
      </c>
      <c r="U25" s="10">
        <f t="shared" si="5"/>
        <v>60</v>
      </c>
      <c r="V25" s="10">
        <f t="shared" si="6"/>
        <v>0</v>
      </c>
      <c r="W25" s="11">
        <f t="shared" si="7"/>
        <v>714</v>
      </c>
    </row>
    <row r="26" spans="1:23" ht="21" customHeight="1">
      <c r="A26" s="4">
        <v>17</v>
      </c>
      <c r="B26" s="92">
        <v>44312</v>
      </c>
      <c r="C26" s="6" t="s">
        <v>24</v>
      </c>
      <c r="D26" s="17" t="s">
        <v>25</v>
      </c>
      <c r="E26" s="6" t="s">
        <v>107</v>
      </c>
      <c r="F26" s="6" t="s">
        <v>28</v>
      </c>
      <c r="G26" s="6" t="s">
        <v>34</v>
      </c>
      <c r="H26" s="95" t="s">
        <v>174</v>
      </c>
      <c r="I26" s="12"/>
      <c r="J26" s="9">
        <v>5</v>
      </c>
      <c r="K26" s="9">
        <v>2.2000000000000002</v>
      </c>
      <c r="L26" s="9">
        <v>1.5</v>
      </c>
      <c r="M26" s="9">
        <v>2.2999999999999998</v>
      </c>
      <c r="N26" s="9"/>
      <c r="O26" s="9"/>
      <c r="P26" s="13">
        <f t="shared" si="0"/>
        <v>656</v>
      </c>
      <c r="Q26" s="9">
        <f t="shared" si="1"/>
        <v>350</v>
      </c>
      <c r="R26" s="10">
        <f t="shared" si="8"/>
        <v>165</v>
      </c>
      <c r="S26" s="10">
        <f t="shared" si="3"/>
        <v>37.5</v>
      </c>
      <c r="T26" s="10">
        <f t="shared" si="4"/>
        <v>103.49999999999999</v>
      </c>
      <c r="U26" s="10">
        <f t="shared" si="5"/>
        <v>0</v>
      </c>
      <c r="V26" s="10">
        <f t="shared" si="6"/>
        <v>0</v>
      </c>
      <c r="W26" s="11">
        <f t="shared" si="7"/>
        <v>656</v>
      </c>
    </row>
    <row r="27" spans="1:23" ht="21" customHeight="1">
      <c r="A27" s="4">
        <v>18</v>
      </c>
      <c r="B27" s="92">
        <v>44313</v>
      </c>
      <c r="C27" s="6" t="s">
        <v>31</v>
      </c>
      <c r="D27" s="94" t="s">
        <v>182</v>
      </c>
      <c r="E27" s="32" t="s">
        <v>109</v>
      </c>
      <c r="F27" s="32" t="s">
        <v>96</v>
      </c>
      <c r="G27" s="32" t="s">
        <v>97</v>
      </c>
      <c r="H27" s="32" t="s">
        <v>98</v>
      </c>
      <c r="I27" s="23" t="s">
        <v>21</v>
      </c>
      <c r="J27" s="9">
        <v>5</v>
      </c>
      <c r="K27" s="9">
        <v>2</v>
      </c>
      <c r="L27" s="9">
        <v>1.3</v>
      </c>
      <c r="M27" s="9">
        <v>2.8</v>
      </c>
      <c r="N27" s="9">
        <v>1</v>
      </c>
      <c r="O27" s="9"/>
      <c r="P27" s="11">
        <f t="shared" si="0"/>
        <v>718.5</v>
      </c>
      <c r="Q27" s="9">
        <f t="shared" si="1"/>
        <v>350</v>
      </c>
      <c r="R27" s="10">
        <f t="shared" si="8"/>
        <v>150</v>
      </c>
      <c r="S27" s="10">
        <f t="shared" si="3"/>
        <v>32.5</v>
      </c>
      <c r="T27" s="10">
        <f t="shared" si="4"/>
        <v>125.99999999999999</v>
      </c>
      <c r="U27" s="10">
        <f t="shared" si="5"/>
        <v>60</v>
      </c>
      <c r="V27" s="10">
        <f t="shared" si="6"/>
        <v>0</v>
      </c>
      <c r="W27" s="11">
        <f t="shared" si="7"/>
        <v>718.5</v>
      </c>
    </row>
    <row r="28" spans="1:23" ht="21" customHeight="1">
      <c r="A28" s="4">
        <v>19</v>
      </c>
      <c r="B28" s="92">
        <v>44314</v>
      </c>
      <c r="C28" s="6" t="s">
        <v>23</v>
      </c>
      <c r="D28" s="36" t="s">
        <v>25</v>
      </c>
      <c r="E28" s="37" t="s">
        <v>110</v>
      </c>
      <c r="F28" s="39" t="s">
        <v>100</v>
      </c>
      <c r="G28" s="40" t="s">
        <v>101</v>
      </c>
      <c r="H28" s="39" t="s">
        <v>111</v>
      </c>
      <c r="I28" s="23" t="s">
        <v>22</v>
      </c>
      <c r="J28" s="9">
        <v>5</v>
      </c>
      <c r="K28" s="29">
        <v>2</v>
      </c>
      <c r="L28" s="29">
        <v>1.7</v>
      </c>
      <c r="M28" s="29">
        <v>2.2000000000000002</v>
      </c>
      <c r="N28" s="29"/>
      <c r="O28" s="29">
        <v>1</v>
      </c>
      <c r="P28" s="30">
        <f t="shared" si="0"/>
        <v>791.5</v>
      </c>
      <c r="Q28" s="28">
        <f t="shared" si="1"/>
        <v>350</v>
      </c>
      <c r="R28" s="29">
        <f t="shared" si="8"/>
        <v>150</v>
      </c>
      <c r="S28" s="29">
        <f t="shared" si="3"/>
        <v>42.5</v>
      </c>
      <c r="T28" s="29">
        <f t="shared" si="4"/>
        <v>99.000000000000014</v>
      </c>
      <c r="U28" s="29">
        <f t="shared" si="5"/>
        <v>0</v>
      </c>
      <c r="V28" s="29">
        <f t="shared" si="6"/>
        <v>150</v>
      </c>
      <c r="W28" s="30">
        <f t="shared" si="7"/>
        <v>791.5</v>
      </c>
    </row>
    <row r="29" spans="1:23" ht="21" customHeight="1">
      <c r="A29" s="4">
        <v>20</v>
      </c>
      <c r="B29" s="92">
        <v>44315</v>
      </c>
      <c r="C29" s="6" t="s">
        <v>45</v>
      </c>
      <c r="D29" s="8" t="s">
        <v>46</v>
      </c>
      <c r="E29" s="8" t="s">
        <v>104</v>
      </c>
      <c r="F29" s="45" t="s">
        <v>28</v>
      </c>
      <c r="G29" s="8" t="s">
        <v>105</v>
      </c>
      <c r="H29" s="8" t="s">
        <v>106</v>
      </c>
      <c r="I29" s="23"/>
      <c r="J29" s="9">
        <v>5</v>
      </c>
      <c r="K29" s="28">
        <v>2.2000000000000002</v>
      </c>
      <c r="L29" s="28">
        <v>1.7</v>
      </c>
      <c r="M29" s="28">
        <v>2.2000000000000002</v>
      </c>
      <c r="N29" s="28"/>
      <c r="O29" s="28"/>
      <c r="P29" s="30">
        <f t="shared" si="0"/>
        <v>656.5</v>
      </c>
      <c r="Q29" s="28">
        <f t="shared" si="1"/>
        <v>350</v>
      </c>
      <c r="R29" s="29">
        <f t="shared" si="8"/>
        <v>165</v>
      </c>
      <c r="S29" s="29">
        <f t="shared" si="3"/>
        <v>42.5</v>
      </c>
      <c r="T29" s="29">
        <f t="shared" si="4"/>
        <v>99.000000000000014</v>
      </c>
      <c r="U29" s="29">
        <f t="shared" si="5"/>
        <v>0</v>
      </c>
      <c r="V29" s="29">
        <f t="shared" si="6"/>
        <v>0</v>
      </c>
      <c r="W29" s="30">
        <f t="shared" si="7"/>
        <v>656.5</v>
      </c>
    </row>
    <row r="30" spans="1:23" s="64" customFormat="1" ht="21" customHeight="1">
      <c r="A30" s="4">
        <v>21</v>
      </c>
      <c r="B30" s="93">
        <v>44316</v>
      </c>
      <c r="C30" s="87" t="s">
        <v>51</v>
      </c>
      <c r="D30" s="86" t="s">
        <v>175</v>
      </c>
      <c r="E30" s="96" t="s">
        <v>176</v>
      </c>
      <c r="F30" s="86" t="s">
        <v>180</v>
      </c>
      <c r="G30" s="86" t="s">
        <v>179</v>
      </c>
      <c r="H30" s="86" t="s">
        <v>178</v>
      </c>
      <c r="I30" s="85" t="s">
        <v>21</v>
      </c>
      <c r="J30" s="84">
        <v>5</v>
      </c>
      <c r="K30" s="83">
        <v>2.2000000000000002</v>
      </c>
      <c r="L30" s="83">
        <v>1.6</v>
      </c>
      <c r="M30" s="83">
        <v>2.2000000000000002</v>
      </c>
      <c r="N30" s="83">
        <v>1</v>
      </c>
      <c r="O30" s="83"/>
      <c r="P30" s="82">
        <f>W30</f>
        <v>714</v>
      </c>
      <c r="Q30" s="84">
        <f>J30*70</f>
        <v>350</v>
      </c>
      <c r="R30" s="83">
        <f>K30*75</f>
        <v>165</v>
      </c>
      <c r="S30" s="83">
        <f>L30*25</f>
        <v>40</v>
      </c>
      <c r="T30" s="83">
        <f>M30*45</f>
        <v>99.000000000000014</v>
      </c>
      <c r="U30" s="83">
        <f>N30*60</f>
        <v>60</v>
      </c>
      <c r="V30" s="83">
        <f>O30*150</f>
        <v>0</v>
      </c>
      <c r="W30" s="82">
        <f>SUM(Q30:V30)</f>
        <v>714</v>
      </c>
    </row>
    <row r="31" spans="1:23" ht="21.75" customHeight="1">
      <c r="A31" s="122" t="s">
        <v>108</v>
      </c>
      <c r="B31" s="123"/>
      <c r="C31" s="123"/>
      <c r="D31" s="123"/>
      <c r="E31" s="123"/>
      <c r="F31" s="123"/>
      <c r="G31" s="123"/>
      <c r="H31" s="124"/>
      <c r="I31" s="31"/>
      <c r="J31" s="33">
        <f t="shared" ref="J31:V31" si="9">SUM(J10:J29)/20</f>
        <v>4.75</v>
      </c>
      <c r="K31" s="34">
        <f t="shared" si="9"/>
        <v>2</v>
      </c>
      <c r="L31" s="34">
        <f t="shared" si="9"/>
        <v>1.51</v>
      </c>
      <c r="M31" s="34">
        <f t="shared" si="9"/>
        <v>2.1350000000000002</v>
      </c>
      <c r="N31" s="34">
        <f t="shared" si="9"/>
        <v>0.35</v>
      </c>
      <c r="O31" s="34">
        <f t="shared" si="9"/>
        <v>0.2</v>
      </c>
      <c r="P31" s="35">
        <f t="shared" si="9"/>
        <v>665.32500000000005</v>
      </c>
      <c r="Q31" s="28">
        <f t="shared" si="9"/>
        <v>332.5</v>
      </c>
      <c r="R31" s="29">
        <f t="shared" si="9"/>
        <v>148</v>
      </c>
      <c r="S31" s="49">
        <f t="shared" si="9"/>
        <v>37.75</v>
      </c>
      <c r="T31" s="29">
        <f t="shared" si="9"/>
        <v>96.075000000000003</v>
      </c>
      <c r="U31" s="29">
        <f t="shared" si="9"/>
        <v>21</v>
      </c>
      <c r="V31" s="49">
        <f t="shared" si="9"/>
        <v>30</v>
      </c>
      <c r="W31" s="11">
        <f t="shared" si="7"/>
        <v>665.32500000000005</v>
      </c>
    </row>
    <row r="32" spans="1:23" ht="16.5" customHeight="1">
      <c r="A32" s="41" t="s">
        <v>112</v>
      </c>
      <c r="B32" s="41"/>
      <c r="C32" s="41"/>
      <c r="D32" s="41"/>
      <c r="E32" s="41"/>
      <c r="F32" s="41"/>
      <c r="G32" s="41"/>
      <c r="H32" s="42"/>
      <c r="I32" s="42"/>
      <c r="J32" s="1"/>
      <c r="K32" s="1"/>
      <c r="L32" s="1"/>
      <c r="M32" s="1"/>
      <c r="N32" s="1"/>
      <c r="O32" s="1"/>
      <c r="P32" s="43"/>
      <c r="Q32" s="42"/>
      <c r="R32" s="42"/>
      <c r="S32" s="42"/>
      <c r="T32" s="42"/>
      <c r="U32" s="42"/>
      <c r="V32" s="42"/>
    </row>
    <row r="33" spans="1:23" ht="16.5" customHeight="1">
      <c r="A33" s="44" t="s">
        <v>113</v>
      </c>
      <c r="B33" s="41"/>
      <c r="C33" s="41"/>
      <c r="D33" s="41"/>
      <c r="E33" s="41"/>
      <c r="K33" s="1"/>
      <c r="L33" s="1"/>
      <c r="M33" s="1"/>
      <c r="N33" s="1"/>
      <c r="O33" s="1"/>
    </row>
    <row r="34" spans="1:23" ht="16.5" customHeight="1">
      <c r="A34" s="44" t="s">
        <v>114</v>
      </c>
      <c r="B34" s="41"/>
      <c r="C34" s="41"/>
      <c r="D34" s="41"/>
      <c r="E34" s="41"/>
      <c r="F34" s="41"/>
      <c r="G34" s="41"/>
      <c r="H34" s="42"/>
      <c r="I34" s="42"/>
      <c r="J34" s="1"/>
      <c r="K34" s="1"/>
      <c r="L34" s="1"/>
      <c r="M34" s="1"/>
      <c r="N34" s="1"/>
      <c r="O34" s="1"/>
    </row>
    <row r="35" spans="1:23" ht="16.5" customHeight="1">
      <c r="A35" s="112" t="s">
        <v>115</v>
      </c>
      <c r="B35" s="105"/>
      <c r="C35" s="41"/>
      <c r="D35" s="41"/>
      <c r="E35" s="41"/>
      <c r="F35" s="41"/>
      <c r="G35" s="41"/>
      <c r="H35" s="41"/>
      <c r="I35" s="41"/>
      <c r="J35" s="41"/>
      <c r="K35" s="41"/>
      <c r="L35" s="41"/>
      <c r="M35" s="41"/>
      <c r="N35" s="41"/>
      <c r="O35" s="41"/>
      <c r="P35" s="41"/>
      <c r="R35" s="55"/>
      <c r="S35" s="57"/>
      <c r="T35" s="57"/>
      <c r="U35" s="57"/>
      <c r="V35" s="42"/>
      <c r="W35" s="42"/>
    </row>
    <row r="36" spans="1:23" ht="17.25" customHeight="1">
      <c r="A36" s="113" t="s">
        <v>116</v>
      </c>
      <c r="B36" s="105"/>
      <c r="C36" s="42" t="s">
        <v>117</v>
      </c>
      <c r="D36" s="42"/>
      <c r="E36" s="42"/>
      <c r="F36" s="42"/>
      <c r="G36" s="42"/>
      <c r="H36" s="42"/>
      <c r="I36" s="42"/>
      <c r="J36" s="42"/>
      <c r="K36" s="42"/>
      <c r="L36" s="42"/>
      <c r="M36" s="42"/>
      <c r="N36" s="42"/>
      <c r="O36" s="42"/>
      <c r="P36" s="42"/>
      <c r="Q36" s="42"/>
      <c r="R36" s="42"/>
    </row>
    <row r="37" spans="1:23" ht="16.5" customHeight="1">
      <c r="A37" s="118" t="s">
        <v>118</v>
      </c>
      <c r="B37" s="105"/>
      <c r="C37" s="105"/>
      <c r="D37" s="105"/>
      <c r="E37" s="105"/>
      <c r="F37" s="105"/>
      <c r="G37" s="105"/>
      <c r="H37" s="105"/>
      <c r="I37" s="105"/>
      <c r="J37" s="105"/>
      <c r="K37" s="105"/>
      <c r="L37" s="105"/>
      <c r="M37" s="105"/>
      <c r="N37" s="105"/>
      <c r="O37" s="105"/>
      <c r="P37" s="105"/>
      <c r="Q37" s="42"/>
      <c r="R37" s="42"/>
    </row>
    <row r="38" spans="1:23" ht="23.25" customHeight="1">
      <c r="B38" s="104" t="s">
        <v>119</v>
      </c>
      <c r="C38" s="105"/>
      <c r="D38" s="105"/>
      <c r="E38" s="105"/>
      <c r="F38" s="105"/>
      <c r="G38" s="105"/>
      <c r="H38" s="105"/>
      <c r="I38" s="105"/>
      <c r="J38" s="105"/>
      <c r="K38" s="105"/>
      <c r="L38" s="105"/>
      <c r="M38" s="105"/>
      <c r="N38" s="105"/>
      <c r="O38" s="105"/>
    </row>
    <row r="39" spans="1:23" ht="16.5" customHeight="1">
      <c r="B39" s="104" t="s">
        <v>120</v>
      </c>
      <c r="C39" s="105"/>
      <c r="D39" s="105"/>
      <c r="E39" s="105"/>
      <c r="F39" s="105"/>
      <c r="G39" s="105"/>
      <c r="H39" s="105"/>
      <c r="I39" s="105"/>
      <c r="J39" s="105"/>
      <c r="K39" s="105"/>
      <c r="L39" s="105"/>
      <c r="M39" s="105"/>
      <c r="N39" s="105"/>
      <c r="O39" s="105"/>
    </row>
    <row r="40" spans="1:23" ht="16.5" customHeight="1">
      <c r="A40" s="47" t="s">
        <v>121</v>
      </c>
      <c r="B40" s="104" t="s">
        <v>122</v>
      </c>
      <c r="C40" s="105"/>
      <c r="D40" s="105"/>
      <c r="E40" s="105"/>
      <c r="F40" s="105"/>
      <c r="G40" s="105"/>
      <c r="H40" s="105"/>
      <c r="I40" s="105"/>
      <c r="J40" s="105"/>
      <c r="K40" s="105"/>
      <c r="L40" s="105"/>
      <c r="M40" s="105"/>
      <c r="N40" s="105"/>
      <c r="O40" s="105"/>
    </row>
    <row r="41" spans="1:23" ht="16.5" customHeight="1"/>
    <row r="42" spans="1:23" ht="24" customHeight="1"/>
    <row r="43" spans="1:23" ht="16.5" customHeight="1">
      <c r="A43" s="132" t="s">
        <v>164</v>
      </c>
      <c r="B43" s="105"/>
      <c r="C43" s="105"/>
      <c r="D43" s="105"/>
      <c r="E43" s="105"/>
      <c r="F43" s="105"/>
      <c r="G43" s="105"/>
      <c r="H43" s="105"/>
      <c r="I43" s="105"/>
      <c r="J43" s="105"/>
      <c r="K43" s="105"/>
      <c r="L43" s="46"/>
      <c r="M43" s="46"/>
      <c r="N43" s="46"/>
      <c r="O43" s="46"/>
    </row>
    <row r="44" spans="1:23" ht="16.5" customHeight="1">
      <c r="A44" s="133" t="s">
        <v>134</v>
      </c>
      <c r="B44" s="105"/>
      <c r="C44" s="105"/>
      <c r="D44" s="105"/>
      <c r="E44" s="105"/>
      <c r="F44" s="105"/>
      <c r="G44" s="105"/>
      <c r="H44" s="105"/>
      <c r="I44" s="105"/>
      <c r="J44" s="105"/>
      <c r="K44" s="105"/>
      <c r="N44" s="1"/>
    </row>
    <row r="45" spans="1:23" ht="16.5" customHeight="1">
      <c r="A45" s="50" t="s">
        <v>123</v>
      </c>
    </row>
    <row r="46" spans="1:23" ht="48" customHeight="1">
      <c r="A46" s="51" t="s">
        <v>124</v>
      </c>
      <c r="B46" s="134" t="s">
        <v>125</v>
      </c>
      <c r="C46" s="135"/>
      <c r="D46" s="117"/>
      <c r="E46" s="52" t="s">
        <v>126</v>
      </c>
      <c r="F46" s="53" t="s">
        <v>127</v>
      </c>
      <c r="G46" s="54" t="s">
        <v>128</v>
      </c>
      <c r="H46" s="134" t="s">
        <v>129</v>
      </c>
      <c r="I46" s="135"/>
      <c r="J46" s="135"/>
      <c r="K46" s="135"/>
      <c r="L46" s="117"/>
    </row>
    <row r="47" spans="1:23" ht="30" customHeight="1">
      <c r="A47" s="56" t="s">
        <v>130</v>
      </c>
      <c r="B47" s="136"/>
      <c r="C47" s="135"/>
      <c r="D47" s="117"/>
      <c r="E47" s="38"/>
      <c r="F47" s="38"/>
      <c r="G47" s="38"/>
      <c r="H47" s="136" t="s">
        <v>136</v>
      </c>
      <c r="I47" s="135"/>
      <c r="J47" s="135"/>
      <c r="K47" s="135"/>
      <c r="L47" s="117"/>
    </row>
    <row r="48" spans="1:23" ht="30" customHeight="1">
      <c r="A48" s="58" t="s">
        <v>131</v>
      </c>
      <c r="B48" s="136"/>
      <c r="C48" s="135"/>
      <c r="D48" s="117"/>
      <c r="E48" s="38"/>
      <c r="F48" s="38"/>
      <c r="G48" s="38"/>
      <c r="H48" s="136" t="s">
        <v>137</v>
      </c>
      <c r="I48" s="135"/>
      <c r="J48" s="135"/>
      <c r="K48" s="135"/>
      <c r="L48" s="117"/>
    </row>
    <row r="49" spans="1:12" ht="30" customHeight="1">
      <c r="A49" s="58" t="s">
        <v>132</v>
      </c>
      <c r="B49" s="136"/>
      <c r="C49" s="135"/>
      <c r="D49" s="117"/>
      <c r="E49" s="38"/>
      <c r="F49" s="38"/>
      <c r="G49" s="38"/>
      <c r="H49" s="136" t="s">
        <v>139</v>
      </c>
      <c r="I49" s="135"/>
      <c r="J49" s="135"/>
      <c r="K49" s="135"/>
      <c r="L49" s="117"/>
    </row>
    <row r="50" spans="1:12" ht="30" customHeight="1">
      <c r="A50" s="58" t="s">
        <v>133</v>
      </c>
      <c r="B50" s="136"/>
      <c r="C50" s="135"/>
      <c r="D50" s="117"/>
      <c r="E50" s="38"/>
      <c r="F50" s="38"/>
      <c r="G50" s="38"/>
      <c r="H50" s="136" t="s">
        <v>140</v>
      </c>
      <c r="I50" s="135"/>
      <c r="J50" s="135"/>
      <c r="K50" s="135"/>
      <c r="L50" s="117"/>
    </row>
    <row r="51" spans="1:12" ht="30" customHeight="1">
      <c r="A51" s="58" t="s">
        <v>20</v>
      </c>
      <c r="B51" s="136"/>
      <c r="C51" s="135"/>
      <c r="D51" s="117"/>
      <c r="E51" s="38"/>
      <c r="F51" s="38"/>
      <c r="G51" s="38"/>
      <c r="H51" s="136" t="s">
        <v>141</v>
      </c>
      <c r="I51" s="135"/>
      <c r="J51" s="135"/>
      <c r="K51" s="135"/>
      <c r="L51" s="117"/>
    </row>
    <row r="52" spans="1:12" ht="30" customHeight="1">
      <c r="A52" s="58" t="s">
        <v>135</v>
      </c>
      <c r="B52" s="136"/>
      <c r="C52" s="135"/>
      <c r="D52" s="117"/>
      <c r="E52" s="59"/>
      <c r="F52" s="38"/>
      <c r="G52" s="38"/>
      <c r="H52" s="137"/>
      <c r="I52" s="135"/>
      <c r="J52" s="135"/>
      <c r="K52" s="135"/>
      <c r="L52" s="117"/>
    </row>
    <row r="53" spans="1:12" ht="16.5" customHeight="1">
      <c r="A53" s="60" t="s">
        <v>142</v>
      </c>
    </row>
    <row r="54" spans="1:12" ht="16.5" customHeight="1">
      <c r="A54" s="60" t="s">
        <v>143</v>
      </c>
    </row>
    <row r="55" spans="1:12" ht="16.5" customHeight="1">
      <c r="A55" s="60" t="s">
        <v>138</v>
      </c>
    </row>
    <row r="56" spans="1:12" ht="16.5" customHeight="1">
      <c r="A56" s="61" t="s">
        <v>144</v>
      </c>
    </row>
    <row r="57" spans="1:12" ht="16.5" customHeight="1"/>
    <row r="58" spans="1:12" ht="16.5" customHeight="1">
      <c r="A58" s="62"/>
    </row>
    <row r="59" spans="1:12" ht="16.5" customHeight="1">
      <c r="A59" s="132" t="str">
        <f t="shared" ref="A59:A60" si="10">A43</f>
        <v>台南市安順國小110.4月份學校供應量反映表</v>
      </c>
      <c r="B59" s="105"/>
      <c r="C59" s="105"/>
      <c r="D59" s="105"/>
      <c r="E59" s="105"/>
      <c r="F59" s="105"/>
      <c r="G59" s="105"/>
      <c r="H59" s="105"/>
      <c r="I59" s="48"/>
      <c r="J59" s="48"/>
    </row>
    <row r="60" spans="1:12" ht="16.5" customHeight="1">
      <c r="A60" s="133" t="str">
        <f t="shared" si="10"/>
        <v xml:space="preserve">                                           班級：                            調查日期：  109年 4月1日</v>
      </c>
      <c r="B60" s="105"/>
      <c r="C60" s="105"/>
      <c r="D60" s="105"/>
      <c r="E60" s="105"/>
      <c r="F60" s="105"/>
      <c r="G60" s="105"/>
      <c r="H60" s="105"/>
      <c r="I60" s="105"/>
      <c r="J60" s="105"/>
      <c r="K60" s="105"/>
    </row>
    <row r="61" spans="1:12" ht="16.5" customHeight="1">
      <c r="A61" s="50" t="s">
        <v>123</v>
      </c>
    </row>
    <row r="62" spans="1:12" ht="36" customHeight="1">
      <c r="A62" s="51" t="s">
        <v>124</v>
      </c>
      <c r="B62" s="134" t="s">
        <v>125</v>
      </c>
      <c r="C62" s="135"/>
      <c r="D62" s="117"/>
      <c r="E62" s="52" t="s">
        <v>126</v>
      </c>
      <c r="F62" s="53" t="s">
        <v>127</v>
      </c>
      <c r="G62" s="54" t="s">
        <v>128</v>
      </c>
      <c r="H62" s="134" t="s">
        <v>129</v>
      </c>
      <c r="I62" s="135"/>
      <c r="J62" s="135"/>
      <c r="K62" s="135"/>
      <c r="L62" s="117"/>
    </row>
    <row r="63" spans="1:12" ht="30" customHeight="1">
      <c r="A63" s="56" t="s">
        <v>130</v>
      </c>
      <c r="B63" s="136"/>
      <c r="C63" s="135"/>
      <c r="D63" s="117"/>
      <c r="E63" s="38"/>
      <c r="F63" s="38"/>
      <c r="G63" s="38"/>
      <c r="H63" s="136" t="s">
        <v>145</v>
      </c>
      <c r="I63" s="135"/>
      <c r="J63" s="135"/>
      <c r="K63" s="135"/>
      <c r="L63" s="117"/>
    </row>
    <row r="64" spans="1:12" ht="30" customHeight="1">
      <c r="A64" s="58" t="s">
        <v>131</v>
      </c>
      <c r="B64" s="136"/>
      <c r="C64" s="135"/>
      <c r="D64" s="117"/>
      <c r="E64" s="38"/>
      <c r="F64" s="38"/>
      <c r="G64" s="38"/>
      <c r="H64" s="136" t="s">
        <v>146</v>
      </c>
      <c r="I64" s="135"/>
      <c r="J64" s="135"/>
      <c r="K64" s="135"/>
      <c r="L64" s="117"/>
    </row>
    <row r="65" spans="1:12" ht="30" customHeight="1">
      <c r="A65" s="58" t="s">
        <v>132</v>
      </c>
      <c r="B65" s="136"/>
      <c r="C65" s="135"/>
      <c r="D65" s="117"/>
      <c r="E65" s="38"/>
      <c r="F65" s="38"/>
      <c r="G65" s="38"/>
      <c r="H65" s="136" t="s">
        <v>147</v>
      </c>
      <c r="I65" s="135"/>
      <c r="J65" s="135"/>
      <c r="K65" s="135"/>
      <c r="L65" s="117"/>
    </row>
    <row r="66" spans="1:12" ht="30" customHeight="1">
      <c r="A66" s="58" t="s">
        <v>133</v>
      </c>
      <c r="B66" s="136"/>
      <c r="C66" s="135"/>
      <c r="D66" s="117"/>
      <c r="E66" s="38"/>
      <c r="F66" s="38"/>
      <c r="G66" s="38"/>
      <c r="H66" s="136" t="s">
        <v>148</v>
      </c>
      <c r="I66" s="135"/>
      <c r="J66" s="135"/>
      <c r="K66" s="135"/>
      <c r="L66" s="117"/>
    </row>
    <row r="67" spans="1:12" ht="27.75" customHeight="1">
      <c r="A67" s="58" t="s">
        <v>20</v>
      </c>
      <c r="B67" s="136"/>
      <c r="C67" s="135"/>
      <c r="D67" s="117"/>
      <c r="E67" s="38"/>
      <c r="F67" s="38"/>
      <c r="G67" s="38"/>
      <c r="H67" s="136" t="s">
        <v>149</v>
      </c>
      <c r="I67" s="135"/>
      <c r="J67" s="135"/>
      <c r="K67" s="135"/>
      <c r="L67" s="117"/>
    </row>
    <row r="68" spans="1:12" ht="28.5" customHeight="1">
      <c r="A68" s="58" t="s">
        <v>135</v>
      </c>
      <c r="B68" s="136"/>
      <c r="C68" s="135"/>
      <c r="D68" s="117"/>
      <c r="E68" s="59"/>
      <c r="F68" s="38"/>
      <c r="G68" s="38"/>
      <c r="H68" s="137"/>
      <c r="I68" s="135"/>
      <c r="J68" s="135"/>
      <c r="K68" s="135"/>
      <c r="L68" s="117"/>
    </row>
    <row r="69" spans="1:12" ht="23.25" customHeight="1">
      <c r="A69" s="60" t="s">
        <v>150</v>
      </c>
    </row>
    <row r="70" spans="1:12" ht="24.75" customHeight="1">
      <c r="A70" s="60" t="s">
        <v>151</v>
      </c>
    </row>
    <row r="71" spans="1:12" ht="27.75" customHeight="1">
      <c r="A71" s="60" t="s">
        <v>138</v>
      </c>
    </row>
    <row r="72" spans="1:12" ht="27" customHeight="1">
      <c r="A72" s="61" t="s">
        <v>152</v>
      </c>
    </row>
    <row r="73" spans="1:12" ht="16.5" customHeight="1"/>
    <row r="74" spans="1:12" ht="16.5" customHeight="1"/>
    <row r="75" spans="1:12" ht="16.5" customHeight="1"/>
    <row r="76" spans="1:12" ht="16.5" customHeight="1"/>
    <row r="77" spans="1:12" ht="16.5" customHeight="1"/>
    <row r="78" spans="1:12" ht="16.5" customHeight="1"/>
    <row r="79" spans="1:12" ht="16.5" customHeight="1"/>
    <row r="80" spans="1:12" ht="16.5" customHeight="1"/>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row r="91" ht="16.5" customHeight="1"/>
    <row r="92" ht="16.5" customHeight="1"/>
    <row r="93" ht="16.5" customHeight="1"/>
    <row r="94" ht="16.5" customHeight="1"/>
    <row r="95" ht="16.5" customHeight="1"/>
    <row r="96" ht="16.5" customHeight="1"/>
    <row r="97" ht="16.5" customHeight="1"/>
    <row r="98" ht="16.5" customHeight="1"/>
    <row r="99" ht="16.5" customHeight="1"/>
    <row r="100" ht="16.5" customHeight="1"/>
    <row r="101" ht="16.5" customHeight="1"/>
    <row r="102" ht="16.5" customHeight="1"/>
    <row r="103" ht="16.5" customHeight="1"/>
    <row r="104" ht="16.5" customHeight="1"/>
    <row r="105" ht="16.5" customHeight="1"/>
    <row r="106" ht="16.5" customHeight="1"/>
    <row r="107" ht="16.5" customHeight="1"/>
    <row r="108" ht="16.5" customHeight="1"/>
    <row r="109" ht="16.5" customHeight="1"/>
    <row r="110" ht="16.5" customHeight="1"/>
    <row r="111" ht="16.5" customHeight="1"/>
    <row r="112" ht="16.5" customHeight="1"/>
    <row r="113" ht="16.5" customHeight="1"/>
    <row r="114" ht="16.5" customHeight="1"/>
    <row r="115" ht="16.5" customHeight="1"/>
    <row r="116" ht="16.5" customHeight="1"/>
    <row r="117" ht="16.5" customHeight="1"/>
    <row r="118" ht="16.5" customHeight="1"/>
    <row r="119" ht="16.5" customHeight="1"/>
    <row r="120" ht="16.5" customHeight="1"/>
    <row r="121" ht="16.5" customHeight="1"/>
    <row r="122" ht="16.5" customHeight="1"/>
    <row r="123" ht="16.5" customHeight="1"/>
    <row r="124" ht="16.5" customHeight="1"/>
    <row r="125" ht="16.5" customHeight="1"/>
    <row r="126" ht="16.5" customHeight="1"/>
    <row r="127" ht="16.5" customHeight="1"/>
    <row r="128" ht="16.5" customHeight="1"/>
    <row r="129" ht="16.5" customHeight="1"/>
    <row r="130" ht="16.5" customHeight="1"/>
    <row r="131" ht="16.5" customHeight="1"/>
    <row r="132" ht="16.5" customHeight="1"/>
    <row r="133" ht="16.5" customHeight="1"/>
    <row r="134" ht="16.5" customHeight="1"/>
    <row r="135" ht="16.5" customHeight="1"/>
    <row r="136" ht="16.5" customHeight="1"/>
    <row r="137" ht="16.5" customHeight="1"/>
    <row r="138" ht="16.5" customHeight="1"/>
    <row r="139" ht="16.5" customHeight="1"/>
    <row r="140" ht="16.5" customHeight="1"/>
    <row r="141" ht="16.5" customHeight="1"/>
    <row r="142" ht="16.5" customHeight="1"/>
    <row r="143" ht="16.5" customHeight="1"/>
    <row r="144" ht="16.5" customHeight="1"/>
    <row r="145" ht="16.5" customHeight="1"/>
    <row r="146" ht="16.5" customHeight="1"/>
    <row r="147" ht="16.5" customHeight="1"/>
    <row r="148" ht="16.5" customHeight="1"/>
    <row r="149" ht="16.5" customHeight="1"/>
    <row r="150" ht="16.5" customHeight="1"/>
    <row r="151" ht="16.5" customHeight="1"/>
    <row r="152" ht="16.5" customHeight="1"/>
    <row r="153" ht="16.5" customHeight="1"/>
    <row r="154" ht="16.5" customHeight="1"/>
    <row r="155" ht="16.5" customHeight="1"/>
    <row r="156" ht="16.5" customHeight="1"/>
    <row r="157" ht="16.5" customHeight="1"/>
    <row r="158" ht="16.5" customHeight="1"/>
    <row r="159" ht="16.5" customHeight="1"/>
    <row r="160" ht="16.5" customHeight="1"/>
    <row r="161" ht="16.5" customHeight="1"/>
    <row r="162" ht="16.5" customHeight="1"/>
    <row r="163" ht="16.5" customHeight="1"/>
    <row r="164" ht="16.5" customHeight="1"/>
    <row r="165" ht="16.5" customHeight="1"/>
    <row r="166" ht="16.5" customHeight="1"/>
    <row r="167" ht="16.5" customHeight="1"/>
    <row r="168" ht="16.5" customHeight="1"/>
    <row r="169" ht="16.5" customHeight="1"/>
    <row r="170" ht="16.5" customHeight="1"/>
    <row r="171" ht="16.5" customHeight="1"/>
    <row r="172" ht="16.5" customHeight="1"/>
    <row r="173" ht="16.5" customHeight="1"/>
    <row r="174" ht="16.5" customHeight="1"/>
    <row r="175" ht="16.5" customHeight="1"/>
    <row r="176" ht="16.5" customHeight="1"/>
    <row r="177" ht="16.5" customHeight="1"/>
    <row r="178" ht="16.5" customHeight="1"/>
    <row r="179" ht="16.5" customHeight="1"/>
    <row r="180" ht="16.5" customHeight="1"/>
    <row r="181" ht="16.5" customHeight="1"/>
    <row r="182" ht="16.5" customHeight="1"/>
    <row r="183" ht="16.5" customHeight="1"/>
    <row r="184" ht="16.5" customHeight="1"/>
    <row r="185" ht="16.5" customHeight="1"/>
    <row r="186" ht="16.5" customHeight="1"/>
    <row r="187" ht="16.5" customHeight="1"/>
    <row r="188" ht="16.5" customHeight="1"/>
    <row r="189" ht="16.5" customHeight="1"/>
    <row r="190" ht="16.5" customHeight="1"/>
    <row r="191" ht="16.5" customHeight="1"/>
    <row r="192" ht="16.5" customHeight="1"/>
    <row r="193" ht="16.5" customHeight="1"/>
    <row r="194" ht="16.5" customHeight="1"/>
    <row r="195" ht="16.5" customHeight="1"/>
    <row r="196" ht="16.5" customHeight="1"/>
    <row r="197" ht="16.5" customHeight="1"/>
    <row r="198" ht="16.5" customHeight="1"/>
    <row r="199" ht="16.5" customHeight="1"/>
    <row r="200" ht="16.5" customHeight="1"/>
    <row r="201" ht="16.5" customHeight="1"/>
    <row r="202" ht="16.5" customHeight="1"/>
    <row r="203" ht="16.5" customHeight="1"/>
    <row r="204" ht="16.5" customHeight="1"/>
    <row r="205" ht="16.5" customHeight="1"/>
    <row r="206" ht="16.5" customHeight="1"/>
    <row r="207" ht="16.5" customHeight="1"/>
    <row r="208" ht="16.5" customHeight="1"/>
    <row r="209" ht="16.5" customHeight="1"/>
    <row r="210" ht="16.5" customHeight="1"/>
    <row r="211" ht="16.5" customHeight="1"/>
    <row r="212" ht="16.5" customHeight="1"/>
    <row r="213" ht="16.5" customHeight="1"/>
    <row r="214" ht="16.5" customHeight="1"/>
    <row r="215" ht="16.5" customHeight="1"/>
    <row r="216" ht="16.5" customHeight="1"/>
    <row r="217" ht="16.5" customHeight="1"/>
    <row r="218" ht="16.5" customHeight="1"/>
    <row r="219" ht="16.5" customHeight="1"/>
    <row r="220" ht="16.5" customHeight="1"/>
    <row r="221" ht="16.5" customHeight="1"/>
    <row r="222" ht="16.5" customHeight="1"/>
    <row r="223" ht="16.5" customHeight="1"/>
    <row r="224" ht="16.5" customHeight="1"/>
    <row r="225" ht="16.5" customHeight="1"/>
    <row r="226" ht="16.5" customHeight="1"/>
    <row r="227" ht="16.5" customHeight="1"/>
    <row r="228" ht="16.5" customHeight="1"/>
    <row r="229" ht="16.5" customHeight="1"/>
    <row r="230" ht="16.5" customHeight="1"/>
    <row r="231" ht="16.5" customHeight="1"/>
    <row r="232" ht="16.5" customHeight="1"/>
    <row r="233" ht="16.5" customHeight="1"/>
    <row r="234" ht="16.5" customHeight="1"/>
    <row r="235" ht="16.5" customHeight="1"/>
    <row r="236" ht="16.5" customHeight="1"/>
    <row r="237" ht="16.5" customHeight="1"/>
    <row r="238" ht="16.5" customHeight="1"/>
    <row r="239" ht="16.5" customHeight="1"/>
    <row r="240" ht="16.5" customHeight="1"/>
    <row r="241" ht="16.5" customHeight="1"/>
    <row r="242" ht="16.5" customHeight="1"/>
    <row r="243" ht="16.5" customHeight="1"/>
    <row r="244" ht="16.5" customHeight="1"/>
    <row r="245" ht="16.5" customHeight="1"/>
    <row r="246" ht="16.5" customHeight="1"/>
    <row r="247" ht="16.5" customHeight="1"/>
    <row r="248" ht="16.5" customHeight="1"/>
    <row r="249" ht="16.5" customHeight="1"/>
    <row r="250" ht="16.5" customHeight="1"/>
    <row r="251" ht="16.5" customHeight="1"/>
    <row r="252" ht="16.5" customHeight="1"/>
    <row r="253" ht="16.5" customHeight="1"/>
    <row r="254" ht="16.5" customHeight="1"/>
    <row r="255" ht="16.5" customHeight="1"/>
    <row r="256" ht="16.5" customHeight="1"/>
    <row r="257" ht="16.5" customHeight="1"/>
    <row r="258" ht="16.5" customHeight="1"/>
    <row r="259" ht="16.5" customHeight="1"/>
    <row r="260" ht="16.5" customHeight="1"/>
    <row r="261" ht="16.5" customHeight="1"/>
    <row r="262" ht="16.5" customHeight="1"/>
    <row r="263" ht="16.5" customHeight="1"/>
    <row r="264" ht="16.5" customHeight="1"/>
    <row r="265" ht="16.5" customHeight="1"/>
    <row r="266" ht="16.5" customHeight="1"/>
    <row r="267" ht="16.5" customHeight="1"/>
    <row r="268" ht="16.5" customHeight="1"/>
    <row r="269" ht="16.5" customHeight="1"/>
    <row r="270" ht="16.5" customHeight="1"/>
    <row r="271" ht="16.5" customHeight="1"/>
    <row r="272" ht="16.5" customHeight="1"/>
    <row r="273" ht="16.5" customHeight="1"/>
    <row r="274" ht="16.5" customHeight="1"/>
    <row r="275" ht="16.5" customHeight="1"/>
    <row r="276" ht="16.5" customHeight="1"/>
    <row r="277" ht="16.5" customHeight="1"/>
    <row r="278" ht="16.5" customHeight="1"/>
    <row r="279" ht="16.5" customHeight="1"/>
    <row r="280" ht="16.5" customHeight="1"/>
    <row r="281" ht="16.5" customHeight="1"/>
    <row r="282" ht="16.5" customHeight="1"/>
    <row r="283" ht="16.5" customHeight="1"/>
    <row r="284" ht="16.5" customHeight="1"/>
    <row r="285" ht="16.5" customHeight="1"/>
    <row r="286" ht="16.5" customHeight="1"/>
    <row r="287" ht="16.5" customHeight="1"/>
    <row r="288" ht="16.5" customHeight="1"/>
    <row r="289" ht="16.5" customHeight="1"/>
    <row r="290" ht="16.5" customHeight="1"/>
    <row r="291" ht="16.5" customHeight="1"/>
    <row r="292" ht="16.5" customHeight="1"/>
    <row r="293" ht="16.5" customHeight="1"/>
    <row r="294" ht="16.5" customHeight="1"/>
    <row r="295" ht="16.5" customHeight="1"/>
    <row r="296" ht="16.5" customHeight="1"/>
    <row r="297" ht="16.5" customHeight="1"/>
    <row r="298" ht="16.5" customHeight="1"/>
    <row r="299" ht="16.5" customHeight="1"/>
    <row r="300" ht="16.5" customHeight="1"/>
    <row r="301" ht="16.5" customHeight="1"/>
    <row r="302" ht="16.5" customHeight="1"/>
    <row r="303" ht="16.5" customHeight="1"/>
    <row r="304" ht="16.5" customHeight="1"/>
    <row r="305" ht="16.5" customHeight="1"/>
    <row r="306" ht="16.5" customHeight="1"/>
    <row r="307" ht="16.5" customHeight="1"/>
    <row r="308" ht="16.5" customHeight="1"/>
    <row r="309" ht="16.5" customHeight="1"/>
    <row r="310" ht="16.5" customHeight="1"/>
    <row r="311" ht="16.5" customHeight="1"/>
    <row r="312" ht="16.5" customHeight="1"/>
    <row r="313" ht="16.5" customHeight="1"/>
    <row r="314" ht="16.5" customHeight="1"/>
    <row r="315" ht="16.5" customHeight="1"/>
    <row r="316" ht="16.5" customHeight="1"/>
    <row r="317" ht="16.5" customHeight="1"/>
    <row r="318" ht="16.5" customHeight="1"/>
    <row r="319" ht="16.5" customHeight="1"/>
    <row r="320" ht="16.5" customHeight="1"/>
    <row r="321" ht="16.5" customHeight="1"/>
    <row r="322" ht="16.5" customHeight="1"/>
    <row r="323" ht="16.5" customHeight="1"/>
    <row r="324" ht="16.5" customHeight="1"/>
    <row r="325" ht="16.5" customHeight="1"/>
    <row r="326" ht="16.5" customHeight="1"/>
    <row r="327" ht="16.5" customHeight="1"/>
    <row r="328" ht="16.5" customHeight="1"/>
    <row r="329" ht="16.5" customHeight="1"/>
    <row r="330" ht="16.5" customHeight="1"/>
    <row r="331" ht="16.5" customHeight="1"/>
    <row r="332" ht="16.5" customHeight="1"/>
    <row r="333" ht="16.5" customHeight="1"/>
    <row r="334" ht="16.5" customHeight="1"/>
    <row r="335" ht="16.5" customHeight="1"/>
    <row r="336" ht="16.5" customHeight="1"/>
    <row r="337" ht="16.5" customHeight="1"/>
    <row r="338" ht="16.5" customHeight="1"/>
    <row r="339" ht="16.5" customHeight="1"/>
    <row r="340" ht="16.5" customHeight="1"/>
    <row r="341" ht="16.5" customHeight="1"/>
    <row r="342" ht="16.5" customHeight="1"/>
    <row r="343" ht="16.5" customHeight="1"/>
    <row r="344" ht="16.5" customHeight="1"/>
    <row r="345" ht="16.5" customHeight="1"/>
    <row r="346" ht="16.5" customHeight="1"/>
    <row r="347" ht="16.5" customHeight="1"/>
    <row r="348" ht="16.5" customHeight="1"/>
    <row r="349" ht="16.5" customHeight="1"/>
    <row r="350" ht="16.5" customHeight="1"/>
    <row r="351" ht="16.5" customHeight="1"/>
    <row r="352" ht="16.5" customHeight="1"/>
    <row r="353" ht="16.5" customHeight="1"/>
    <row r="354" ht="16.5" customHeight="1"/>
    <row r="355" ht="16.5" customHeight="1"/>
    <row r="356" ht="16.5" customHeight="1"/>
    <row r="357" ht="16.5" customHeight="1"/>
    <row r="358" ht="16.5" customHeight="1"/>
    <row r="359" ht="16.5" customHeight="1"/>
    <row r="360" ht="16.5" customHeight="1"/>
    <row r="361" ht="16.5" customHeight="1"/>
    <row r="362" ht="16.5" customHeight="1"/>
    <row r="363" ht="16.5" customHeight="1"/>
    <row r="364" ht="16.5" customHeight="1"/>
    <row r="365" ht="16.5" customHeight="1"/>
    <row r="366" ht="16.5" customHeight="1"/>
    <row r="367" ht="16.5" customHeight="1"/>
    <row r="368" ht="16.5" customHeight="1"/>
    <row r="369" ht="16.5" customHeight="1"/>
    <row r="370" ht="16.5" customHeight="1"/>
    <row r="371" ht="16.5" customHeight="1"/>
    <row r="372" ht="16.5" customHeight="1"/>
    <row r="373" ht="16.5" customHeight="1"/>
    <row r="374" ht="16.5" customHeight="1"/>
    <row r="375" ht="16.5" customHeight="1"/>
    <row r="376" ht="16.5" customHeight="1"/>
    <row r="377" ht="16.5" customHeight="1"/>
    <row r="378" ht="16.5" customHeight="1"/>
    <row r="379" ht="16.5" customHeight="1"/>
    <row r="380" ht="16.5" customHeight="1"/>
    <row r="381" ht="16.5" customHeight="1"/>
    <row r="382" ht="16.5" customHeight="1"/>
    <row r="383" ht="16.5" customHeight="1"/>
    <row r="384" ht="16.5" customHeight="1"/>
    <row r="385" ht="16.5" customHeight="1"/>
    <row r="386" ht="16.5" customHeight="1"/>
    <row r="387" ht="16.5" customHeight="1"/>
    <row r="388" ht="16.5" customHeight="1"/>
    <row r="389" ht="16.5" customHeight="1"/>
    <row r="390" ht="16.5" customHeight="1"/>
    <row r="391" ht="16.5" customHeight="1"/>
    <row r="392" ht="16.5" customHeight="1"/>
    <row r="393" ht="16.5" customHeight="1"/>
    <row r="394" ht="16.5" customHeight="1"/>
    <row r="395" ht="16.5" customHeight="1"/>
    <row r="396" ht="16.5" customHeight="1"/>
    <row r="397" ht="16.5" customHeight="1"/>
    <row r="398" ht="16.5" customHeight="1"/>
    <row r="399" ht="16.5" customHeight="1"/>
    <row r="400" ht="16.5" customHeight="1"/>
    <row r="401" ht="16.5" customHeight="1"/>
    <row r="402" ht="16.5" customHeight="1"/>
    <row r="403" ht="16.5" customHeight="1"/>
    <row r="404" ht="16.5" customHeight="1"/>
    <row r="405" ht="16.5" customHeight="1"/>
    <row r="406" ht="16.5" customHeight="1"/>
    <row r="407" ht="16.5" customHeight="1"/>
    <row r="408" ht="16.5" customHeight="1"/>
    <row r="409" ht="16.5" customHeight="1"/>
    <row r="410" ht="16.5" customHeight="1"/>
    <row r="411" ht="16.5" customHeight="1"/>
    <row r="412" ht="16.5" customHeight="1"/>
    <row r="413" ht="16.5" customHeight="1"/>
    <row r="414" ht="16.5" customHeight="1"/>
    <row r="415" ht="16.5" customHeight="1"/>
    <row r="416" ht="16.5" customHeight="1"/>
    <row r="417" ht="16.5" customHeight="1"/>
    <row r="418" ht="16.5" customHeight="1"/>
    <row r="419" ht="16.5" customHeight="1"/>
    <row r="420" ht="16.5" customHeight="1"/>
    <row r="421" ht="16.5" customHeight="1"/>
    <row r="422" ht="16.5" customHeight="1"/>
    <row r="423" ht="16.5" customHeight="1"/>
    <row r="424" ht="16.5" customHeight="1"/>
    <row r="425" ht="16.5" customHeight="1"/>
    <row r="426" ht="16.5" customHeight="1"/>
    <row r="427" ht="16.5" customHeight="1"/>
    <row r="428" ht="16.5" customHeight="1"/>
    <row r="429" ht="16.5" customHeight="1"/>
    <row r="430" ht="16.5" customHeight="1"/>
    <row r="431" ht="16.5" customHeight="1"/>
    <row r="432" ht="16.5" customHeight="1"/>
    <row r="433" ht="16.5" customHeight="1"/>
    <row r="434" ht="16.5" customHeight="1"/>
    <row r="435" ht="16.5" customHeight="1"/>
    <row r="436" ht="16.5" customHeight="1"/>
    <row r="437" ht="16.5" customHeight="1"/>
    <row r="438" ht="16.5" customHeight="1"/>
    <row r="439" ht="16.5" customHeight="1"/>
    <row r="440" ht="16.5" customHeight="1"/>
    <row r="441" ht="16.5" customHeight="1"/>
    <row r="442" ht="16.5" customHeight="1"/>
    <row r="443" ht="16.5" customHeight="1"/>
    <row r="444" ht="16.5" customHeight="1"/>
    <row r="445" ht="16.5" customHeight="1"/>
    <row r="446" ht="16.5" customHeight="1"/>
    <row r="447" ht="16.5" customHeight="1"/>
    <row r="448" ht="16.5" customHeight="1"/>
    <row r="449" ht="16.5" customHeight="1"/>
    <row r="450" ht="16.5" customHeight="1"/>
    <row r="451" ht="16.5" customHeight="1"/>
    <row r="452" ht="16.5" customHeight="1"/>
    <row r="453" ht="16.5" customHeight="1"/>
    <row r="454" ht="16.5" customHeight="1"/>
    <row r="455" ht="16.5" customHeight="1"/>
    <row r="456" ht="16.5" customHeight="1"/>
    <row r="457" ht="16.5" customHeight="1"/>
    <row r="458" ht="16.5" customHeight="1"/>
    <row r="459" ht="16.5" customHeight="1"/>
    <row r="460" ht="16.5" customHeight="1"/>
    <row r="461" ht="16.5" customHeight="1"/>
    <row r="462" ht="16.5" customHeight="1"/>
    <row r="463" ht="16.5" customHeight="1"/>
    <row r="464" ht="16.5" customHeight="1"/>
    <row r="465" ht="16.5" customHeight="1"/>
    <row r="466" ht="16.5" customHeight="1"/>
    <row r="467" ht="16.5" customHeight="1"/>
    <row r="468" ht="16.5" customHeight="1"/>
    <row r="469" ht="16.5" customHeight="1"/>
    <row r="470" ht="16.5" customHeight="1"/>
    <row r="471" ht="16.5" customHeight="1"/>
    <row r="472" ht="16.5" customHeight="1"/>
    <row r="473" ht="16.5" customHeight="1"/>
    <row r="474" ht="16.5" customHeight="1"/>
    <row r="475" ht="16.5" customHeight="1"/>
    <row r="476" ht="16.5" customHeight="1"/>
    <row r="477" ht="16.5" customHeight="1"/>
    <row r="478" ht="16.5" customHeight="1"/>
    <row r="479" ht="16.5" customHeight="1"/>
    <row r="480" ht="16.5" customHeight="1"/>
    <row r="481" ht="16.5" customHeight="1"/>
    <row r="482" ht="16.5" customHeight="1"/>
    <row r="483" ht="16.5" customHeight="1"/>
    <row r="484" ht="16.5" customHeight="1"/>
    <row r="485" ht="16.5" customHeight="1"/>
    <row r="486" ht="16.5" customHeight="1"/>
    <row r="487" ht="16.5" customHeight="1"/>
    <row r="488" ht="16.5" customHeight="1"/>
    <row r="489" ht="16.5" customHeight="1"/>
    <row r="490" ht="16.5" customHeight="1"/>
    <row r="491" ht="16.5" customHeight="1"/>
    <row r="492" ht="16.5" customHeight="1"/>
    <row r="493" ht="16.5" customHeight="1"/>
    <row r="494" ht="16.5" customHeight="1"/>
    <row r="495" ht="16.5" customHeight="1"/>
    <row r="496" ht="16.5" customHeight="1"/>
    <row r="497" ht="16.5" customHeight="1"/>
    <row r="498" ht="16.5" customHeight="1"/>
    <row r="499" ht="16.5" customHeight="1"/>
    <row r="500" ht="16.5" customHeight="1"/>
    <row r="501" ht="16.5" customHeight="1"/>
    <row r="502" ht="16.5" customHeight="1"/>
    <row r="503" ht="16.5" customHeight="1"/>
    <row r="504" ht="16.5" customHeight="1"/>
    <row r="505" ht="16.5" customHeight="1"/>
    <row r="506" ht="16.5" customHeight="1"/>
    <row r="507" ht="16.5" customHeight="1"/>
    <row r="508" ht="16.5" customHeight="1"/>
    <row r="509" ht="16.5" customHeight="1"/>
    <row r="510" ht="16.5" customHeight="1"/>
    <row r="511" ht="16.5" customHeight="1"/>
    <row r="512" ht="16.5" customHeight="1"/>
    <row r="513" ht="16.5" customHeight="1"/>
    <row r="514" ht="16.5" customHeight="1"/>
    <row r="515" ht="16.5" customHeight="1"/>
    <row r="516" ht="16.5" customHeight="1"/>
    <row r="517" ht="16.5" customHeight="1"/>
    <row r="518" ht="16.5" customHeight="1"/>
    <row r="519" ht="16.5" customHeight="1"/>
    <row r="520" ht="16.5" customHeight="1"/>
    <row r="521" ht="16.5" customHeight="1"/>
    <row r="522" ht="16.5" customHeight="1"/>
    <row r="523" ht="16.5" customHeight="1"/>
    <row r="524" ht="16.5" customHeight="1"/>
    <row r="525" ht="16.5" customHeight="1"/>
    <row r="526" ht="16.5" customHeight="1"/>
    <row r="527" ht="16.5" customHeight="1"/>
    <row r="528" ht="16.5" customHeight="1"/>
    <row r="529" ht="16.5" customHeight="1"/>
    <row r="530" ht="16.5" customHeight="1"/>
    <row r="531" ht="16.5" customHeight="1"/>
    <row r="532" ht="16.5" customHeight="1"/>
    <row r="533" ht="16.5" customHeight="1"/>
    <row r="534" ht="16.5" customHeight="1"/>
    <row r="535" ht="16.5" customHeight="1"/>
    <row r="536" ht="16.5" customHeight="1"/>
    <row r="537" ht="16.5" customHeight="1"/>
    <row r="538" ht="16.5" customHeight="1"/>
    <row r="539" ht="16.5" customHeight="1"/>
    <row r="540" ht="16.5" customHeight="1"/>
    <row r="541" ht="16.5" customHeight="1"/>
    <row r="542" ht="16.5" customHeight="1"/>
    <row r="543" ht="16.5" customHeight="1"/>
    <row r="544" ht="16.5" customHeight="1"/>
    <row r="545" ht="16.5" customHeight="1"/>
    <row r="546" ht="16.5" customHeight="1"/>
    <row r="547" ht="16.5" customHeight="1"/>
    <row r="548" ht="16.5" customHeight="1"/>
    <row r="549" ht="16.5" customHeight="1"/>
    <row r="550" ht="16.5" customHeight="1"/>
    <row r="551" ht="16.5" customHeight="1"/>
    <row r="552" ht="16.5" customHeight="1"/>
    <row r="553" ht="16.5" customHeight="1"/>
    <row r="554" ht="16.5" customHeight="1"/>
    <row r="555" ht="16.5" customHeight="1"/>
    <row r="556" ht="16.5" customHeight="1"/>
    <row r="557" ht="16.5" customHeight="1"/>
    <row r="558" ht="16.5" customHeight="1"/>
    <row r="559" ht="16.5" customHeight="1"/>
    <row r="560" ht="16.5" customHeight="1"/>
    <row r="561" ht="16.5" customHeight="1"/>
    <row r="562" ht="16.5" customHeight="1"/>
    <row r="563" ht="16.5" customHeight="1"/>
    <row r="564" ht="16.5" customHeight="1"/>
    <row r="565" ht="16.5" customHeight="1"/>
    <row r="566" ht="16.5" customHeight="1"/>
    <row r="567" ht="16.5" customHeight="1"/>
    <row r="568" ht="16.5" customHeight="1"/>
    <row r="569" ht="16.5" customHeight="1"/>
    <row r="570" ht="16.5" customHeight="1"/>
    <row r="571" ht="16.5" customHeight="1"/>
    <row r="572" ht="16.5" customHeight="1"/>
    <row r="573" ht="16.5" customHeight="1"/>
    <row r="574" ht="16.5" customHeight="1"/>
    <row r="575" ht="16.5" customHeight="1"/>
    <row r="576" ht="16.5" customHeight="1"/>
    <row r="577" ht="16.5" customHeight="1"/>
    <row r="578" ht="16.5" customHeight="1"/>
    <row r="579" ht="16.5" customHeight="1"/>
    <row r="580" ht="16.5" customHeight="1"/>
    <row r="581" ht="16.5" customHeight="1"/>
    <row r="582" ht="16.5" customHeight="1"/>
    <row r="583" ht="16.5" customHeight="1"/>
    <row r="584" ht="16.5" customHeight="1"/>
    <row r="585" ht="16.5" customHeight="1"/>
    <row r="586" ht="16.5" customHeight="1"/>
    <row r="587" ht="16.5" customHeight="1"/>
    <row r="588" ht="16.5" customHeight="1"/>
    <row r="589" ht="16.5" customHeight="1"/>
    <row r="590" ht="16.5" customHeight="1"/>
    <row r="591" ht="16.5" customHeight="1"/>
    <row r="592" ht="16.5" customHeight="1"/>
    <row r="593" ht="16.5" customHeight="1"/>
    <row r="594" ht="16.5" customHeight="1"/>
    <row r="595" ht="16.5" customHeight="1"/>
    <row r="596" ht="16.5" customHeight="1"/>
    <row r="597" ht="16.5" customHeight="1"/>
    <row r="598" ht="16.5" customHeight="1"/>
    <row r="599" ht="16.5" customHeight="1"/>
    <row r="600" ht="16.5" customHeight="1"/>
    <row r="601" ht="16.5" customHeight="1"/>
    <row r="602" ht="16.5" customHeight="1"/>
    <row r="603" ht="16.5" customHeight="1"/>
    <row r="604" ht="16.5" customHeight="1"/>
    <row r="605" ht="16.5" customHeight="1"/>
    <row r="606" ht="16.5" customHeight="1"/>
    <row r="607" ht="16.5" customHeight="1"/>
    <row r="608" ht="16.5" customHeight="1"/>
    <row r="609" ht="16.5" customHeight="1"/>
    <row r="610" ht="16.5" customHeight="1"/>
    <row r="611" ht="16.5" customHeight="1"/>
    <row r="612" ht="16.5" customHeight="1"/>
    <row r="613" ht="16.5" customHeight="1"/>
    <row r="614" ht="16.5" customHeight="1"/>
    <row r="615" ht="16.5" customHeight="1"/>
    <row r="616" ht="16.5" customHeight="1"/>
    <row r="617" ht="16.5" customHeight="1"/>
    <row r="618" ht="16.5" customHeight="1"/>
    <row r="619" ht="16.5" customHeight="1"/>
    <row r="620" ht="16.5" customHeight="1"/>
    <row r="621" ht="16.5" customHeight="1"/>
    <row r="622" ht="16.5" customHeight="1"/>
    <row r="623" ht="16.5" customHeight="1"/>
    <row r="624" ht="16.5" customHeight="1"/>
    <row r="625" ht="16.5" customHeight="1"/>
    <row r="626" ht="16.5" customHeight="1"/>
    <row r="627" ht="16.5" customHeight="1"/>
    <row r="628" ht="16.5" customHeight="1"/>
    <row r="629" ht="16.5" customHeight="1"/>
    <row r="630" ht="16.5" customHeight="1"/>
    <row r="631" ht="16.5" customHeight="1"/>
    <row r="632" ht="16.5" customHeight="1"/>
    <row r="633" ht="16.5" customHeight="1"/>
    <row r="634" ht="16.5" customHeight="1"/>
    <row r="635" ht="16.5" customHeight="1"/>
    <row r="636" ht="16.5" customHeight="1"/>
    <row r="637" ht="16.5" customHeight="1"/>
    <row r="638" ht="16.5" customHeight="1"/>
    <row r="639" ht="16.5" customHeight="1"/>
    <row r="640" ht="16.5" customHeight="1"/>
    <row r="641" ht="16.5" customHeight="1"/>
    <row r="642" ht="16.5" customHeight="1"/>
    <row r="643" ht="16.5" customHeight="1"/>
    <row r="644" ht="16.5" customHeight="1"/>
    <row r="645" ht="16.5" customHeight="1"/>
    <row r="646" ht="16.5" customHeight="1"/>
    <row r="647" ht="16.5" customHeight="1"/>
    <row r="648" ht="16.5" customHeight="1"/>
    <row r="649" ht="16.5" customHeight="1"/>
    <row r="650" ht="16.5" customHeight="1"/>
    <row r="651" ht="16.5" customHeight="1"/>
    <row r="652" ht="16.5" customHeight="1"/>
    <row r="653" ht="16.5" customHeight="1"/>
    <row r="654" ht="16.5" customHeight="1"/>
    <row r="655" ht="16.5" customHeight="1"/>
    <row r="656" ht="16.5" customHeight="1"/>
    <row r="657" ht="16.5" customHeight="1"/>
    <row r="658" ht="16.5" customHeight="1"/>
    <row r="659" ht="16.5" customHeight="1"/>
    <row r="660" ht="16.5" customHeight="1"/>
    <row r="661" ht="16.5" customHeight="1"/>
    <row r="662" ht="16.5" customHeight="1"/>
    <row r="663" ht="16.5" customHeight="1"/>
    <row r="664" ht="16.5" customHeight="1"/>
    <row r="665" ht="16.5" customHeight="1"/>
    <row r="666" ht="16.5" customHeight="1"/>
    <row r="667" ht="16.5" customHeight="1"/>
    <row r="668" ht="16.5" customHeight="1"/>
    <row r="669" ht="16.5" customHeight="1"/>
    <row r="670" ht="16.5" customHeight="1"/>
    <row r="671" ht="16.5" customHeight="1"/>
    <row r="672" ht="16.5" customHeight="1"/>
    <row r="673" ht="16.5" customHeight="1"/>
    <row r="674" ht="16.5" customHeight="1"/>
    <row r="675" ht="16.5" customHeight="1"/>
    <row r="676" ht="16.5" customHeight="1"/>
    <row r="677" ht="16.5" customHeight="1"/>
    <row r="678" ht="16.5" customHeight="1"/>
    <row r="679" ht="16.5" customHeight="1"/>
    <row r="680" ht="16.5" customHeight="1"/>
    <row r="681" ht="16.5" customHeight="1"/>
    <row r="682" ht="16.5" customHeight="1"/>
    <row r="683" ht="16.5" customHeight="1"/>
    <row r="684" ht="16.5" customHeight="1"/>
    <row r="685" ht="16.5" customHeight="1"/>
    <row r="686" ht="16.5" customHeight="1"/>
    <row r="687" ht="16.5" customHeight="1"/>
    <row r="688" ht="16.5" customHeight="1"/>
    <row r="689" ht="16.5" customHeight="1"/>
    <row r="690" ht="16.5" customHeight="1"/>
    <row r="691" ht="16.5" customHeight="1"/>
    <row r="692" ht="16.5" customHeight="1"/>
    <row r="693" ht="16.5" customHeight="1"/>
    <row r="694" ht="16.5" customHeight="1"/>
    <row r="695" ht="16.5" customHeight="1"/>
    <row r="696" ht="16.5" customHeight="1"/>
    <row r="697" ht="16.5" customHeight="1"/>
    <row r="698" ht="16.5" customHeight="1"/>
    <row r="699" ht="16.5" customHeight="1"/>
    <row r="700" ht="16.5" customHeight="1"/>
    <row r="701" ht="16.5" customHeight="1"/>
    <row r="702" ht="16.5" customHeight="1"/>
    <row r="703" ht="16.5" customHeight="1"/>
    <row r="704" ht="16.5" customHeight="1"/>
    <row r="705" ht="16.5" customHeight="1"/>
    <row r="706" ht="16.5" customHeight="1"/>
    <row r="707" ht="16.5" customHeight="1"/>
    <row r="708" ht="16.5" customHeight="1"/>
    <row r="709" ht="16.5" customHeight="1"/>
    <row r="710" ht="16.5" customHeight="1"/>
    <row r="711" ht="16.5" customHeight="1"/>
    <row r="712" ht="16.5" customHeight="1"/>
    <row r="713" ht="16.5" customHeight="1"/>
    <row r="714" ht="16.5" customHeight="1"/>
    <row r="715" ht="16.5" customHeight="1"/>
    <row r="716" ht="16.5" customHeight="1"/>
    <row r="717" ht="16.5" customHeight="1"/>
    <row r="718" ht="16.5" customHeight="1"/>
    <row r="719" ht="16.5" customHeight="1"/>
    <row r="720" ht="16.5" customHeight="1"/>
    <row r="721" ht="16.5" customHeight="1"/>
    <row r="722" ht="16.5" customHeight="1"/>
    <row r="723" ht="16.5" customHeight="1"/>
    <row r="724" ht="16.5" customHeight="1"/>
    <row r="725" ht="16.5" customHeight="1"/>
    <row r="726" ht="16.5" customHeight="1"/>
    <row r="727" ht="16.5" customHeight="1"/>
    <row r="728" ht="16.5" customHeight="1"/>
    <row r="729" ht="16.5" customHeight="1"/>
    <row r="730" ht="16.5" customHeight="1"/>
    <row r="731" ht="16.5" customHeight="1"/>
    <row r="732" ht="16.5" customHeight="1"/>
    <row r="733" ht="16.5" customHeight="1"/>
    <row r="734" ht="16.5" customHeight="1"/>
    <row r="735" ht="16.5" customHeight="1"/>
    <row r="736" ht="16.5" customHeight="1"/>
    <row r="737" ht="16.5" customHeight="1"/>
    <row r="738" ht="16.5" customHeight="1"/>
    <row r="739" ht="16.5" customHeight="1"/>
    <row r="740" ht="16.5" customHeight="1"/>
    <row r="741" ht="16.5" customHeight="1"/>
    <row r="742" ht="16.5" customHeight="1"/>
    <row r="743" ht="16.5" customHeight="1"/>
    <row r="744" ht="16.5" customHeight="1"/>
    <row r="745" ht="16.5" customHeight="1"/>
    <row r="746" ht="16.5" customHeight="1"/>
    <row r="747" ht="16.5" customHeight="1"/>
    <row r="748" ht="16.5" customHeight="1"/>
    <row r="749" ht="16.5" customHeight="1"/>
    <row r="750" ht="16.5" customHeight="1"/>
    <row r="751" ht="16.5" customHeight="1"/>
    <row r="752" ht="16.5" customHeight="1"/>
    <row r="753" ht="16.5" customHeight="1"/>
    <row r="754" ht="16.5" customHeight="1"/>
    <row r="755" ht="16.5" customHeight="1"/>
    <row r="756" ht="16.5" customHeight="1"/>
    <row r="757" ht="16.5" customHeight="1"/>
    <row r="758" ht="16.5" customHeight="1"/>
    <row r="759" ht="16.5" customHeight="1"/>
    <row r="760" ht="16.5" customHeight="1"/>
    <row r="761" ht="16.5" customHeight="1"/>
    <row r="762" ht="16.5" customHeight="1"/>
    <row r="763" ht="16.5" customHeight="1"/>
    <row r="764" ht="16.5" customHeight="1"/>
    <row r="765" ht="16.5" customHeight="1"/>
    <row r="766" ht="16.5" customHeight="1"/>
    <row r="767" ht="16.5" customHeight="1"/>
    <row r="768" ht="16.5" customHeight="1"/>
    <row r="769" ht="16.5" customHeight="1"/>
    <row r="770" ht="16.5" customHeight="1"/>
    <row r="771" ht="16.5" customHeight="1"/>
    <row r="772" ht="16.5" customHeight="1"/>
    <row r="773" ht="16.5" customHeight="1"/>
    <row r="774" ht="16.5" customHeight="1"/>
    <row r="775" ht="16.5" customHeight="1"/>
    <row r="776" ht="16.5" customHeight="1"/>
    <row r="777" ht="16.5" customHeight="1"/>
    <row r="778" ht="16.5" customHeight="1"/>
    <row r="779" ht="16.5" customHeight="1"/>
    <row r="780" ht="16.5" customHeight="1"/>
    <row r="781" ht="16.5" customHeight="1"/>
    <row r="782" ht="16.5" customHeight="1"/>
    <row r="783" ht="16.5" customHeight="1"/>
    <row r="784" ht="16.5" customHeight="1"/>
    <row r="785" ht="16.5" customHeight="1"/>
    <row r="786" ht="16.5" customHeight="1"/>
    <row r="787" ht="16.5" customHeight="1"/>
    <row r="788" ht="16.5" customHeight="1"/>
    <row r="789" ht="16.5" customHeight="1"/>
    <row r="790" ht="16.5" customHeight="1"/>
    <row r="791" ht="16.5" customHeight="1"/>
    <row r="792" ht="16.5" customHeight="1"/>
    <row r="793" ht="16.5" customHeight="1"/>
    <row r="794" ht="16.5" customHeight="1"/>
    <row r="795" ht="16.5" customHeight="1"/>
    <row r="796" ht="16.5" customHeight="1"/>
    <row r="797" ht="16.5" customHeight="1"/>
    <row r="798" ht="16.5" customHeight="1"/>
    <row r="799" ht="16.5" customHeight="1"/>
    <row r="800" ht="16.5" customHeight="1"/>
    <row r="801" ht="16.5" customHeight="1"/>
    <row r="802" ht="16.5" customHeight="1"/>
    <row r="803" ht="16.5" customHeight="1"/>
    <row r="804" ht="16.5" customHeight="1"/>
    <row r="805" ht="16.5" customHeight="1"/>
    <row r="806" ht="16.5" customHeight="1"/>
    <row r="807" ht="16.5" customHeight="1"/>
    <row r="808" ht="16.5" customHeight="1"/>
    <row r="809" ht="16.5" customHeight="1"/>
    <row r="810" ht="16.5" customHeight="1"/>
    <row r="811" ht="16.5" customHeight="1"/>
    <row r="812" ht="16.5" customHeight="1"/>
    <row r="813" ht="16.5" customHeight="1"/>
    <row r="814" ht="16.5" customHeight="1"/>
    <row r="815" ht="16.5" customHeight="1"/>
    <row r="816" ht="16.5" customHeight="1"/>
    <row r="817" ht="16.5" customHeight="1"/>
    <row r="818" ht="16.5" customHeight="1"/>
    <row r="819" ht="16.5" customHeight="1"/>
    <row r="820" ht="16.5" customHeight="1"/>
    <row r="821" ht="16.5" customHeight="1"/>
    <row r="822" ht="16.5" customHeight="1"/>
    <row r="823" ht="16.5" customHeight="1"/>
    <row r="824" ht="16.5" customHeight="1"/>
    <row r="825" ht="16.5" customHeight="1"/>
    <row r="826" ht="16.5" customHeight="1"/>
    <row r="827" ht="16.5" customHeight="1"/>
    <row r="828" ht="16.5" customHeight="1"/>
    <row r="829" ht="16.5" customHeight="1"/>
    <row r="830" ht="16.5" customHeight="1"/>
    <row r="831" ht="16.5" customHeight="1"/>
    <row r="832" ht="16.5" customHeight="1"/>
    <row r="833" ht="16.5" customHeight="1"/>
    <row r="834" ht="16.5" customHeight="1"/>
    <row r="835" ht="16.5" customHeight="1"/>
    <row r="836" ht="16.5" customHeight="1"/>
    <row r="837" ht="16.5" customHeight="1"/>
    <row r="838" ht="16.5" customHeight="1"/>
    <row r="839" ht="16.5" customHeight="1"/>
    <row r="840" ht="16.5" customHeight="1"/>
    <row r="841" ht="16.5" customHeight="1"/>
    <row r="842" ht="16.5" customHeight="1"/>
    <row r="843" ht="16.5" customHeight="1"/>
    <row r="844" ht="16.5" customHeight="1"/>
    <row r="845" ht="16.5" customHeight="1"/>
    <row r="846" ht="16.5" customHeight="1"/>
    <row r="847" ht="16.5" customHeight="1"/>
    <row r="848" ht="16.5" customHeight="1"/>
    <row r="849" ht="16.5" customHeight="1"/>
    <row r="850" ht="16.5" customHeight="1"/>
    <row r="851" ht="16.5" customHeight="1"/>
    <row r="852" ht="16.5" customHeight="1"/>
    <row r="853" ht="16.5" customHeight="1"/>
    <row r="854" ht="16.5" customHeight="1"/>
    <row r="855" ht="16.5" customHeight="1"/>
    <row r="856" ht="16.5" customHeight="1"/>
    <row r="857" ht="16.5" customHeight="1"/>
    <row r="858" ht="16.5" customHeight="1"/>
    <row r="859" ht="16.5" customHeight="1"/>
    <row r="860" ht="16.5" customHeight="1"/>
    <row r="861" ht="16.5" customHeight="1"/>
    <row r="862" ht="16.5" customHeight="1"/>
    <row r="863" ht="16.5" customHeight="1"/>
    <row r="864" ht="16.5" customHeight="1"/>
    <row r="865" ht="16.5" customHeight="1"/>
    <row r="866" ht="16.5" customHeight="1"/>
    <row r="867" ht="16.5" customHeight="1"/>
    <row r="868" ht="16.5" customHeight="1"/>
    <row r="869" ht="16.5" customHeight="1"/>
    <row r="870" ht="16.5" customHeight="1"/>
    <row r="871" ht="16.5" customHeight="1"/>
    <row r="872" ht="16.5" customHeight="1"/>
    <row r="873" ht="16.5" customHeight="1"/>
    <row r="874" ht="16.5" customHeight="1"/>
    <row r="875" ht="16.5" customHeight="1"/>
    <row r="876" ht="16.5" customHeight="1"/>
    <row r="877" ht="16.5" customHeight="1"/>
    <row r="878" ht="16.5" customHeight="1"/>
    <row r="879" ht="16.5" customHeight="1"/>
    <row r="880" ht="16.5" customHeight="1"/>
    <row r="881" ht="16.5" customHeight="1"/>
    <row r="882" ht="16.5" customHeight="1"/>
    <row r="883" ht="16.5" customHeight="1"/>
    <row r="884" ht="16.5" customHeight="1"/>
    <row r="885" ht="16.5" customHeight="1"/>
    <row r="886" ht="16.5" customHeight="1"/>
    <row r="887" ht="16.5" customHeight="1"/>
    <row r="888" ht="16.5" customHeight="1"/>
    <row r="889" ht="16.5" customHeight="1"/>
    <row r="890" ht="16.5" customHeight="1"/>
    <row r="891" ht="16.5" customHeight="1"/>
    <row r="892" ht="16.5" customHeight="1"/>
    <row r="893" ht="16.5" customHeight="1"/>
    <row r="894" ht="16.5" customHeight="1"/>
    <row r="895" ht="16.5" customHeight="1"/>
    <row r="896" ht="16.5" customHeight="1"/>
    <row r="897" ht="16.5" customHeight="1"/>
    <row r="898" ht="16.5" customHeight="1"/>
    <row r="899" ht="16.5" customHeight="1"/>
    <row r="900" ht="16.5" customHeight="1"/>
    <row r="901" ht="16.5" customHeight="1"/>
    <row r="902" ht="16.5" customHeight="1"/>
    <row r="903" ht="16.5" customHeight="1"/>
    <row r="904" ht="16.5" customHeight="1"/>
    <row r="905" ht="16.5" customHeight="1"/>
    <row r="906" ht="16.5" customHeight="1"/>
    <row r="907" ht="16.5" customHeight="1"/>
    <row r="908" ht="16.5" customHeight="1"/>
    <row r="909" ht="16.5" customHeight="1"/>
    <row r="910" ht="16.5" customHeight="1"/>
    <row r="911" ht="16.5" customHeight="1"/>
    <row r="912" ht="16.5" customHeight="1"/>
    <row r="913" ht="16.5" customHeight="1"/>
    <row r="914" ht="16.5" customHeight="1"/>
    <row r="915" ht="16.5" customHeight="1"/>
    <row r="916" ht="16.5" customHeight="1"/>
    <row r="917" ht="16.5" customHeight="1"/>
    <row r="918" ht="16.5" customHeight="1"/>
    <row r="919" ht="16.5" customHeight="1"/>
    <row r="920" ht="16.5" customHeight="1"/>
    <row r="921" ht="16.5" customHeight="1"/>
    <row r="922" ht="16.5" customHeight="1"/>
    <row r="923" ht="16.5" customHeight="1"/>
    <row r="924" ht="16.5" customHeight="1"/>
    <row r="925" ht="16.5" customHeight="1"/>
    <row r="926" ht="16.5" customHeight="1"/>
    <row r="927" ht="16.5" customHeight="1"/>
    <row r="928" ht="16.5" customHeight="1"/>
    <row r="929" ht="16.5" customHeight="1"/>
    <row r="930" ht="16.5" customHeight="1"/>
    <row r="931" ht="16.5" customHeight="1"/>
    <row r="932" ht="16.5" customHeight="1"/>
    <row r="933" ht="16.5" customHeight="1"/>
    <row r="934" ht="16.5" customHeight="1"/>
    <row r="935" ht="16.5" customHeight="1"/>
    <row r="936" ht="16.5" customHeight="1"/>
    <row r="937" ht="16.5" customHeight="1"/>
    <row r="938" ht="16.5" customHeight="1"/>
    <row r="939" ht="16.5" customHeight="1"/>
    <row r="940" ht="16.5" customHeight="1"/>
    <row r="941" ht="16.5" customHeight="1"/>
    <row r="942" ht="16.5" customHeight="1"/>
    <row r="943" ht="16.5" customHeight="1"/>
    <row r="944" ht="16.5" customHeight="1"/>
    <row r="945" ht="16.5" customHeight="1"/>
    <row r="946" ht="16.5" customHeight="1"/>
    <row r="947" ht="16.5" customHeight="1"/>
    <row r="948" ht="16.5" customHeight="1"/>
    <row r="949" ht="16.5" customHeight="1"/>
    <row r="950" ht="16.5" customHeight="1"/>
    <row r="951" ht="16.5" customHeight="1"/>
    <row r="952" ht="16.5" customHeight="1"/>
    <row r="953" ht="16.5" customHeight="1"/>
    <row r="954" ht="16.5" customHeight="1"/>
    <row r="955" ht="16.5" customHeight="1"/>
    <row r="956" ht="16.5" customHeight="1"/>
    <row r="957" ht="16.5" customHeight="1"/>
    <row r="958" ht="16.5" customHeight="1"/>
    <row r="959" ht="16.5" customHeight="1"/>
    <row r="960" ht="16.5" customHeight="1"/>
    <row r="961" ht="16.5" customHeight="1"/>
    <row r="962" ht="16.5" customHeight="1"/>
    <row r="963" ht="16.5" customHeight="1"/>
    <row r="964" ht="16.5" customHeight="1"/>
    <row r="965" ht="16.5" customHeight="1"/>
    <row r="966" ht="16.5" customHeight="1"/>
    <row r="967" ht="16.5" customHeight="1"/>
    <row r="968" ht="16.5" customHeight="1"/>
    <row r="969" ht="16.5" customHeight="1"/>
    <row r="970" ht="16.5" customHeight="1"/>
    <row r="971" ht="16.5" customHeight="1"/>
    <row r="972" ht="16.5" customHeight="1"/>
    <row r="973" ht="16.5" customHeight="1"/>
    <row r="974" ht="16.5" customHeight="1"/>
    <row r="975" ht="16.5" customHeight="1"/>
    <row r="976" ht="16.5" customHeight="1"/>
    <row r="977" ht="16.5" customHeight="1"/>
    <row r="978" ht="16.5" customHeight="1"/>
    <row r="979" ht="16.5" customHeight="1"/>
    <row r="980" ht="16.5" customHeight="1"/>
    <row r="981" ht="16.5" customHeight="1"/>
    <row r="982" ht="16.5" customHeight="1"/>
    <row r="983" ht="16.5" customHeight="1"/>
    <row r="984" ht="16.5" customHeight="1"/>
    <row r="985" ht="16.5" customHeight="1"/>
    <row r="986" ht="16.5" customHeight="1"/>
    <row r="987" ht="16.5" customHeight="1"/>
    <row r="988" ht="16.5" customHeight="1"/>
    <row r="989" ht="16.5" customHeight="1"/>
    <row r="990" ht="16.5" customHeight="1"/>
    <row r="991" ht="16.5" customHeight="1"/>
    <row r="992" ht="16.5" customHeight="1"/>
    <row r="993" ht="16.5" customHeight="1"/>
    <row r="994" ht="16.5" customHeight="1"/>
    <row r="995" ht="16.5" customHeight="1"/>
    <row r="996" ht="16.5" customHeight="1"/>
    <row r="997" ht="16.5" customHeight="1"/>
    <row r="998" ht="16.5" customHeight="1"/>
    <row r="999" ht="16.5" customHeight="1"/>
    <row r="1000" ht="16.5" customHeight="1"/>
  </sheetData>
  <mergeCells count="70">
    <mergeCell ref="A35:B35"/>
    <mergeCell ref="A36:B36"/>
    <mergeCell ref="G8:G9"/>
    <mergeCell ref="H8:H9"/>
    <mergeCell ref="D13:E13"/>
    <mergeCell ref="A31:H31"/>
    <mergeCell ref="V7:V9"/>
    <mergeCell ref="W7:W9"/>
    <mergeCell ref="J8:J9"/>
    <mergeCell ref="K8:K9"/>
    <mergeCell ref="L8:L9"/>
    <mergeCell ref="M8:M9"/>
    <mergeCell ref="N8:N9"/>
    <mergeCell ref="O8:O9"/>
    <mergeCell ref="P8:P9"/>
    <mergeCell ref="A7:O7"/>
    <mergeCell ref="A8:A9"/>
    <mergeCell ref="B8:B9"/>
    <mergeCell ref="C8:C9"/>
    <mergeCell ref="D8:D9"/>
    <mergeCell ref="E8:E9"/>
    <mergeCell ref="F8:F9"/>
    <mergeCell ref="Q7:Q9"/>
    <mergeCell ref="R7:R9"/>
    <mergeCell ref="S7:S9"/>
    <mergeCell ref="T7:T9"/>
    <mergeCell ref="U7:U9"/>
    <mergeCell ref="A1:C6"/>
    <mergeCell ref="D1:G3"/>
    <mergeCell ref="H1:P1"/>
    <mergeCell ref="H2:P2"/>
    <mergeCell ref="H3:P3"/>
    <mergeCell ref="D4:G5"/>
    <mergeCell ref="D6:O6"/>
    <mergeCell ref="H65:L65"/>
    <mergeCell ref="H66:L66"/>
    <mergeCell ref="H67:L67"/>
    <mergeCell ref="H68:L68"/>
    <mergeCell ref="A59:H59"/>
    <mergeCell ref="A60:K60"/>
    <mergeCell ref="B62:D62"/>
    <mergeCell ref="H62:L62"/>
    <mergeCell ref="B63:D63"/>
    <mergeCell ref="H63:L63"/>
    <mergeCell ref="H64:L64"/>
    <mergeCell ref="B64:D64"/>
    <mergeCell ref="B65:D65"/>
    <mergeCell ref="B66:D66"/>
    <mergeCell ref="B67:D67"/>
    <mergeCell ref="B68:D68"/>
    <mergeCell ref="B49:D49"/>
    <mergeCell ref="B50:D50"/>
    <mergeCell ref="B51:D51"/>
    <mergeCell ref="B52:D52"/>
    <mergeCell ref="H47:L47"/>
    <mergeCell ref="H49:L49"/>
    <mergeCell ref="H50:L50"/>
    <mergeCell ref="H51:L51"/>
    <mergeCell ref="H52:L52"/>
    <mergeCell ref="A44:K44"/>
    <mergeCell ref="H46:L46"/>
    <mergeCell ref="B46:D46"/>
    <mergeCell ref="B47:D47"/>
    <mergeCell ref="B48:D48"/>
    <mergeCell ref="H48:L48"/>
    <mergeCell ref="A37:P37"/>
    <mergeCell ref="B38:O38"/>
    <mergeCell ref="B39:O39"/>
    <mergeCell ref="B40:O40"/>
    <mergeCell ref="A43:K43"/>
  </mergeCells>
  <phoneticPr fontId="39" type="noConversion"/>
  <pageMargins left="0.11811023622047245" right="0.11811023622047245" top="0.23622047244094491" bottom="0.15748031496062992"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110.4</vt:lpstr>
      <vt:lpstr>110.4 (素)</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Your User Name</dc:creator>
  <cp:lastModifiedBy>user</cp:lastModifiedBy>
  <cp:lastPrinted>2021-03-09T06:37:53Z</cp:lastPrinted>
  <dcterms:created xsi:type="dcterms:W3CDTF">2011-03-30T01:26:20Z</dcterms:created>
  <dcterms:modified xsi:type="dcterms:W3CDTF">2021-03-23T05:53:20Z</dcterms:modified>
</cp:coreProperties>
</file>