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G:\我的雲端硬碟\公務2019\108午餐隨身碟\午餐簡訊---三重Tel-06-2084893\110\"/>
    </mc:Choice>
  </mc:AlternateContent>
  <bookViews>
    <workbookView xWindow="0" yWindow="0" windowWidth="23040" windowHeight="9324" activeTab="1"/>
  </bookViews>
  <sheets>
    <sheet name="110.2 (QRCode)  (2)" sheetId="7" r:id="rId1"/>
    <sheet name="110.3 (QRCode)" sheetId="1" r:id="rId2"/>
    <sheet name="110.2 (QRCode)素 " sheetId="8" r:id="rId3"/>
    <sheet name="110.3 (QRCode)素 (2)" sheetId="4" r:id="rId4"/>
  </sheets>
  <calcPr calcId="152511"/>
</workbook>
</file>

<file path=xl/calcChain.xml><?xml version="1.0" encoding="utf-8"?>
<calcChain xmlns="http://schemas.openxmlformats.org/spreadsheetml/2006/main">
  <c r="Q12" i="8" l="1"/>
  <c r="Q15" i="8" s="1"/>
  <c r="V15" i="8"/>
  <c r="U15" i="8"/>
  <c r="T15" i="8"/>
  <c r="S15" i="8"/>
  <c r="R15" i="8"/>
  <c r="O15" i="8"/>
  <c r="N15" i="8"/>
  <c r="M15" i="8"/>
  <c r="L15" i="8"/>
  <c r="K15" i="8"/>
  <c r="J15" i="8"/>
  <c r="V14" i="8"/>
  <c r="U14" i="8"/>
  <c r="T14" i="8"/>
  <c r="S14" i="8"/>
  <c r="R14" i="8"/>
  <c r="Q14" i="8"/>
  <c r="V13" i="8"/>
  <c r="U13" i="8"/>
  <c r="T13" i="8"/>
  <c r="S13" i="8"/>
  <c r="R13" i="8"/>
  <c r="Q13" i="8"/>
  <c r="V12" i="8"/>
  <c r="U12" i="8"/>
  <c r="T12" i="8"/>
  <c r="S12" i="8"/>
  <c r="R12" i="8"/>
  <c r="V11" i="8"/>
  <c r="U11" i="8"/>
  <c r="T11" i="8"/>
  <c r="S11" i="8"/>
  <c r="R11" i="8"/>
  <c r="Q11" i="8"/>
  <c r="V10" i="8"/>
  <c r="U10" i="8"/>
  <c r="T10" i="8"/>
  <c r="S10" i="8"/>
  <c r="R10" i="8"/>
  <c r="Q10" i="8"/>
  <c r="W12" i="8" l="1"/>
  <c r="P12" i="8" s="1"/>
  <c r="W14" i="8"/>
  <c r="P14" i="8" s="1"/>
  <c r="W13" i="8"/>
  <c r="P13" i="8" s="1"/>
  <c r="W11" i="8"/>
  <c r="P11" i="8" s="1"/>
  <c r="W10" i="8"/>
  <c r="P10" i="8" l="1"/>
  <c r="P15" i="8" s="1"/>
  <c r="W15" i="8"/>
  <c r="A46" i="8" l="1"/>
  <c r="A45" i="8"/>
  <c r="U14" i="7"/>
  <c r="W33" i="1" l="1"/>
  <c r="V33" i="1"/>
  <c r="U33" i="1"/>
  <c r="T33" i="1"/>
  <c r="S33" i="1"/>
  <c r="R33" i="1"/>
  <c r="Q33" i="1"/>
  <c r="P33" i="1"/>
  <c r="O33" i="1"/>
  <c r="N33" i="1"/>
  <c r="M33" i="1"/>
  <c r="L33" i="1"/>
  <c r="K33" i="1"/>
  <c r="J33" i="1"/>
  <c r="V15" i="7"/>
  <c r="U15" i="7"/>
  <c r="T15" i="7"/>
  <c r="S15" i="7"/>
  <c r="R15" i="7"/>
  <c r="Q15" i="7"/>
  <c r="O15" i="7"/>
  <c r="N15" i="7"/>
  <c r="M15" i="7"/>
  <c r="L15" i="7"/>
  <c r="K15" i="7"/>
  <c r="J15" i="7"/>
  <c r="A45" i="7" l="1"/>
  <c r="A44" i="7"/>
  <c r="V14" i="7"/>
  <c r="T14" i="7"/>
  <c r="S14" i="7"/>
  <c r="R14" i="7"/>
  <c r="Q14" i="7"/>
  <c r="W14" i="7" s="1"/>
  <c r="V13" i="7"/>
  <c r="U13" i="7"/>
  <c r="T13" i="7"/>
  <c r="S13" i="7"/>
  <c r="R13" i="7"/>
  <c r="Q13" i="7"/>
  <c r="V12" i="7"/>
  <c r="U12" i="7"/>
  <c r="T12" i="7"/>
  <c r="S12" i="7"/>
  <c r="R12" i="7"/>
  <c r="Q12" i="7"/>
  <c r="W12" i="7" s="1"/>
  <c r="P12" i="7" s="1"/>
  <c r="V11" i="7"/>
  <c r="U11" i="7"/>
  <c r="T11" i="7"/>
  <c r="S11" i="7"/>
  <c r="R11" i="7"/>
  <c r="Q11" i="7"/>
  <c r="V10" i="7"/>
  <c r="U10" i="7"/>
  <c r="T10" i="7"/>
  <c r="S10" i="7"/>
  <c r="R10" i="7"/>
  <c r="Q10" i="7"/>
  <c r="P14" i="7" l="1"/>
  <c r="P15" i="7" s="1"/>
  <c r="W15" i="7"/>
  <c r="W13" i="7"/>
  <c r="P13" i="7" s="1"/>
  <c r="W10" i="7"/>
  <c r="P10" i="7" s="1"/>
  <c r="W11" i="7"/>
  <c r="P11" i="7" s="1"/>
  <c r="Q32" i="4" l="1"/>
  <c r="R32" i="4"/>
  <c r="S32" i="4"/>
  <c r="T32" i="4"/>
  <c r="U32" i="4"/>
  <c r="V32" i="4"/>
  <c r="Q32" i="1"/>
  <c r="R32" i="1"/>
  <c r="S32" i="1"/>
  <c r="T32" i="1"/>
  <c r="U32" i="1"/>
  <c r="V32" i="1"/>
  <c r="W32" i="1" l="1"/>
  <c r="W32" i="4"/>
  <c r="P32" i="4" s="1"/>
  <c r="V11" i="1"/>
  <c r="U11" i="1"/>
  <c r="T11" i="1"/>
  <c r="S11" i="1"/>
  <c r="R11" i="1"/>
  <c r="Q11" i="1"/>
  <c r="W11" i="1" l="1"/>
  <c r="P11" i="1" s="1"/>
  <c r="A57" i="4"/>
  <c r="A56" i="4"/>
  <c r="O33" i="4"/>
  <c r="N33" i="4"/>
  <c r="M33" i="4"/>
  <c r="L33" i="4"/>
  <c r="K33" i="4"/>
  <c r="J33" i="4"/>
  <c r="V31" i="4"/>
  <c r="U31" i="4"/>
  <c r="T31" i="4"/>
  <c r="S31" i="4"/>
  <c r="R31" i="4"/>
  <c r="Q31" i="4"/>
  <c r="V30" i="4"/>
  <c r="U30" i="4"/>
  <c r="T30" i="4"/>
  <c r="S30" i="4"/>
  <c r="R30" i="4"/>
  <c r="Q30" i="4"/>
  <c r="V29" i="4"/>
  <c r="U29" i="4"/>
  <c r="T29" i="4"/>
  <c r="S29" i="4"/>
  <c r="R29" i="4"/>
  <c r="Q29" i="4"/>
  <c r="V28" i="4"/>
  <c r="U28" i="4"/>
  <c r="T28" i="4"/>
  <c r="S28" i="4"/>
  <c r="R28" i="4"/>
  <c r="Q28" i="4"/>
  <c r="V27" i="4"/>
  <c r="U27" i="4"/>
  <c r="T27" i="4"/>
  <c r="S27" i="4"/>
  <c r="R27" i="4"/>
  <c r="Q27" i="4"/>
  <c r="V26" i="4"/>
  <c r="U26" i="4"/>
  <c r="T26" i="4"/>
  <c r="S26" i="4"/>
  <c r="R26" i="4"/>
  <c r="Q26" i="4"/>
  <c r="V25" i="4"/>
  <c r="U25" i="4"/>
  <c r="T25" i="4"/>
  <c r="S25" i="4"/>
  <c r="R25" i="4"/>
  <c r="Q25" i="4"/>
  <c r="V24" i="4"/>
  <c r="U24" i="4"/>
  <c r="T24" i="4"/>
  <c r="S24" i="4"/>
  <c r="R24" i="4"/>
  <c r="Q24" i="4"/>
  <c r="V23" i="4"/>
  <c r="U23" i="4"/>
  <c r="T23" i="4"/>
  <c r="S23" i="4"/>
  <c r="R23" i="4"/>
  <c r="Q23" i="4"/>
  <c r="V22" i="4"/>
  <c r="U22" i="4"/>
  <c r="T22" i="4"/>
  <c r="S22" i="4"/>
  <c r="R22" i="4"/>
  <c r="Q22" i="4"/>
  <c r="V21" i="4"/>
  <c r="U21" i="4"/>
  <c r="T21" i="4"/>
  <c r="S21" i="4"/>
  <c r="R21" i="4"/>
  <c r="Q21" i="4"/>
  <c r="V20" i="4"/>
  <c r="U20" i="4"/>
  <c r="T20" i="4"/>
  <c r="S20" i="4"/>
  <c r="R20" i="4"/>
  <c r="Q20" i="4"/>
  <c r="V19" i="4"/>
  <c r="U19" i="4"/>
  <c r="T19" i="4"/>
  <c r="S19" i="4"/>
  <c r="R19" i="4"/>
  <c r="Q19" i="4"/>
  <c r="V18" i="4"/>
  <c r="U18" i="4"/>
  <c r="T18" i="4"/>
  <c r="S18" i="4"/>
  <c r="R18" i="4"/>
  <c r="Q18" i="4"/>
  <c r="V17" i="4"/>
  <c r="U17" i="4"/>
  <c r="T17" i="4"/>
  <c r="S17" i="4"/>
  <c r="R17" i="4"/>
  <c r="Q17" i="4"/>
  <c r="V16" i="4"/>
  <c r="U16" i="4"/>
  <c r="T16" i="4"/>
  <c r="S16" i="4"/>
  <c r="R16" i="4"/>
  <c r="Q16" i="4"/>
  <c r="V15" i="4"/>
  <c r="U15" i="4"/>
  <c r="T15" i="4"/>
  <c r="S15" i="4"/>
  <c r="R15" i="4"/>
  <c r="Q15" i="4"/>
  <c r="V14" i="4"/>
  <c r="U14" i="4"/>
  <c r="T14" i="4"/>
  <c r="S14" i="4"/>
  <c r="R14" i="4"/>
  <c r="Q14" i="4"/>
  <c r="V13" i="4"/>
  <c r="U13" i="4"/>
  <c r="T13" i="4"/>
  <c r="S13" i="4"/>
  <c r="R13" i="4"/>
  <c r="Q13" i="4"/>
  <c r="V12" i="4"/>
  <c r="U12" i="4"/>
  <c r="T12" i="4"/>
  <c r="S12" i="4"/>
  <c r="R12" i="4"/>
  <c r="Q12" i="4"/>
  <c r="V11" i="4"/>
  <c r="U11" i="4"/>
  <c r="U33" i="4" s="1"/>
  <c r="T11" i="4"/>
  <c r="T33" i="4" s="1"/>
  <c r="S11" i="4"/>
  <c r="S33" i="4" s="1"/>
  <c r="R11" i="4"/>
  <c r="Q11" i="4"/>
  <c r="A59" i="1"/>
  <c r="A58" i="1"/>
  <c r="V31" i="1"/>
  <c r="U31" i="1"/>
  <c r="T31" i="1"/>
  <c r="S31" i="1"/>
  <c r="R31" i="1"/>
  <c r="Q31" i="1"/>
  <c r="V30" i="1"/>
  <c r="U30" i="1"/>
  <c r="T30" i="1"/>
  <c r="S30" i="1"/>
  <c r="R30" i="1"/>
  <c r="Q30" i="1"/>
  <c r="V29" i="1"/>
  <c r="U29" i="1"/>
  <c r="T29" i="1"/>
  <c r="S29" i="1"/>
  <c r="R29" i="1"/>
  <c r="Q29" i="1"/>
  <c r="V28" i="1"/>
  <c r="U28" i="1"/>
  <c r="T28" i="1"/>
  <c r="S28" i="1"/>
  <c r="R28" i="1"/>
  <c r="Q28" i="1"/>
  <c r="V27" i="1"/>
  <c r="U27" i="1"/>
  <c r="T27" i="1"/>
  <c r="S27" i="1"/>
  <c r="R27" i="1"/>
  <c r="Q27" i="1"/>
  <c r="V26" i="1"/>
  <c r="U26" i="1"/>
  <c r="T26" i="1"/>
  <c r="S26" i="1"/>
  <c r="R26" i="1"/>
  <c r="Q26" i="1"/>
  <c r="V25" i="1"/>
  <c r="U25" i="1"/>
  <c r="T25" i="1"/>
  <c r="S25" i="1"/>
  <c r="R25" i="1"/>
  <c r="Q25" i="1"/>
  <c r="V24" i="1"/>
  <c r="U24" i="1"/>
  <c r="T24" i="1"/>
  <c r="S24" i="1"/>
  <c r="R24" i="1"/>
  <c r="Q24" i="1"/>
  <c r="V23" i="1"/>
  <c r="U23" i="1"/>
  <c r="T23" i="1"/>
  <c r="S23" i="1"/>
  <c r="R23" i="1"/>
  <c r="Q23" i="1"/>
  <c r="V22" i="1"/>
  <c r="U22" i="1"/>
  <c r="T22" i="1"/>
  <c r="S22" i="1"/>
  <c r="R22" i="1"/>
  <c r="Q22" i="1"/>
  <c r="V21" i="1"/>
  <c r="U21" i="1"/>
  <c r="T21" i="1"/>
  <c r="S21" i="1"/>
  <c r="R21" i="1"/>
  <c r="Q21" i="1"/>
  <c r="V20" i="1"/>
  <c r="U20" i="1"/>
  <c r="T20" i="1"/>
  <c r="S20" i="1"/>
  <c r="R20" i="1"/>
  <c r="Q20" i="1"/>
  <c r="V19" i="1"/>
  <c r="U19" i="1"/>
  <c r="T19" i="1"/>
  <c r="S19" i="1"/>
  <c r="R19" i="1"/>
  <c r="Q19" i="1"/>
  <c r="V18" i="1"/>
  <c r="U18" i="1"/>
  <c r="T18" i="1"/>
  <c r="S18" i="1"/>
  <c r="R18" i="1"/>
  <c r="Q18" i="1"/>
  <c r="V17" i="1"/>
  <c r="U17" i="1"/>
  <c r="T17" i="1"/>
  <c r="S17" i="1"/>
  <c r="R17" i="1"/>
  <c r="Q17" i="1"/>
  <c r="V16" i="1"/>
  <c r="U16" i="1"/>
  <c r="T16" i="1"/>
  <c r="S16" i="1"/>
  <c r="R16" i="1"/>
  <c r="Q16" i="1"/>
  <c r="V15" i="1"/>
  <c r="U15" i="1"/>
  <c r="T15" i="1"/>
  <c r="S15" i="1"/>
  <c r="R15" i="1"/>
  <c r="Q15" i="1"/>
  <c r="V14" i="1"/>
  <c r="U14" i="1"/>
  <c r="T14" i="1"/>
  <c r="S14" i="1"/>
  <c r="R14" i="1"/>
  <c r="Q14" i="1"/>
  <c r="V13" i="1"/>
  <c r="U13" i="1"/>
  <c r="T13" i="1"/>
  <c r="S13" i="1"/>
  <c r="R13" i="1"/>
  <c r="Q13" i="1"/>
  <c r="V12" i="1"/>
  <c r="U12" i="1"/>
  <c r="T12" i="1"/>
  <c r="S12" i="1"/>
  <c r="R12" i="1"/>
  <c r="Q12" i="1"/>
  <c r="V33" i="4" l="1"/>
  <c r="W12" i="4"/>
  <c r="P12" i="4" s="1"/>
  <c r="W16" i="4"/>
  <c r="P16" i="4" s="1"/>
  <c r="W18" i="4"/>
  <c r="P18" i="4" s="1"/>
  <c r="W22" i="4"/>
  <c r="P22" i="4" s="1"/>
  <c r="W24" i="4"/>
  <c r="P24" i="4" s="1"/>
  <c r="W28" i="4"/>
  <c r="P28" i="4" s="1"/>
  <c r="W30" i="4"/>
  <c r="P30" i="4" s="1"/>
  <c r="R33" i="4"/>
  <c r="Q33" i="4"/>
  <c r="W13" i="1"/>
  <c r="P13" i="1" s="1"/>
  <c r="W15" i="1"/>
  <c r="P15" i="1" s="1"/>
  <c r="W19" i="1"/>
  <c r="P19" i="1" s="1"/>
  <c r="W21" i="1"/>
  <c r="P21" i="1" s="1"/>
  <c r="W25" i="1"/>
  <c r="P25" i="1" s="1"/>
  <c r="W27" i="1"/>
  <c r="P27" i="1" s="1"/>
  <c r="W31" i="1"/>
  <c r="P31" i="1" s="1"/>
  <c r="W17" i="4"/>
  <c r="P17" i="4" s="1"/>
  <c r="W23" i="4"/>
  <c r="P23" i="4" s="1"/>
  <c r="W29" i="4"/>
  <c r="P29" i="4" s="1"/>
  <c r="W14" i="4"/>
  <c r="P14" i="4" s="1"/>
  <c r="W20" i="4"/>
  <c r="P20" i="4" s="1"/>
  <c r="W26" i="4"/>
  <c r="P26" i="4" s="1"/>
  <c r="W13" i="4"/>
  <c r="P13" i="4" s="1"/>
  <c r="W21" i="4"/>
  <c r="P21" i="4" s="1"/>
  <c r="W25" i="4"/>
  <c r="P25" i="4" s="1"/>
  <c r="W27" i="4"/>
  <c r="P27" i="4" s="1"/>
  <c r="W31" i="4"/>
  <c r="P31" i="4" s="1"/>
  <c r="W15" i="4"/>
  <c r="P15" i="4" s="1"/>
  <c r="W19" i="4"/>
  <c r="P19" i="4" s="1"/>
  <c r="W28" i="1"/>
  <c r="P28" i="1" s="1"/>
  <c r="W30" i="1"/>
  <c r="P30" i="1" s="1"/>
  <c r="W18" i="1"/>
  <c r="P18" i="1" s="1"/>
  <c r="W22" i="1"/>
  <c r="P22" i="1" s="1"/>
  <c r="W24" i="1"/>
  <c r="P24" i="1" s="1"/>
  <c r="W12" i="1"/>
  <c r="P12" i="1" s="1"/>
  <c r="W16" i="1"/>
  <c r="P16" i="1" s="1"/>
  <c r="W29" i="1"/>
  <c r="P29" i="1" s="1"/>
  <c r="W17" i="1"/>
  <c r="P17" i="1" s="1"/>
  <c r="W23" i="1"/>
  <c r="P23" i="1" s="1"/>
  <c r="W14" i="1"/>
  <c r="P14" i="1" s="1"/>
  <c r="W20" i="1"/>
  <c r="P20" i="1" s="1"/>
  <c r="W26" i="1"/>
  <c r="P26" i="1" s="1"/>
  <c r="W11" i="4"/>
  <c r="P11" i="4" s="1"/>
  <c r="P33" i="4" l="1"/>
  <c r="W33" i="4"/>
</calcChain>
</file>

<file path=xl/sharedStrings.xml><?xml version="1.0" encoding="utf-8"?>
<sst xmlns="http://schemas.openxmlformats.org/spreadsheetml/2006/main" count="712" uniqueCount="270">
  <si>
    <t xml:space="preserve">家長請透過左上角QRCode掃描後進入營養午餐網頁連結官網食材登錄平臺查詢相關的食品安全，若相關問題可直接撥午餐專線06-3565460或06-3559451轉117                                                                                              </t>
  </si>
  <si>
    <t>主　　編：蘇建銘（校長）</t>
  </si>
  <si>
    <t xml:space="preserve">   執行編輯：許瑛珍（執行秘書）</t>
  </si>
  <si>
    <t>編　　審：台南市立安順國小</t>
  </si>
  <si>
    <t>http://class.tn.edu.tw/modules/tad_web/link.php?WebID=4043&amp;LinkID=4348</t>
  </si>
  <si>
    <t xml:space="preserve">                食譜設計：戴秀梅 (營養師)</t>
  </si>
  <si>
    <t>主食(份)</t>
  </si>
  <si>
    <t>魚肉豆蛋(份)</t>
  </si>
  <si>
    <t>蔬菜(份)</t>
  </si>
  <si>
    <t>油脂(份)</t>
  </si>
  <si>
    <t>水果(份)</t>
  </si>
  <si>
    <t>乳品(份)</t>
  </si>
  <si>
    <t>熱量(大卡)</t>
  </si>
  <si>
    <t>NO</t>
  </si>
  <si>
    <t>日 期</t>
  </si>
  <si>
    <t>星期</t>
  </si>
  <si>
    <t>主 食</t>
  </si>
  <si>
    <t>副 食 一</t>
  </si>
  <si>
    <t>副 食 二</t>
  </si>
  <si>
    <t>副 食 三</t>
  </si>
  <si>
    <t>湯</t>
  </si>
  <si>
    <t>水果</t>
  </si>
  <si>
    <t>乳品</t>
  </si>
  <si>
    <t>一</t>
  </si>
  <si>
    <t>白飯</t>
  </si>
  <si>
    <t>黑胡椒肉絲</t>
  </si>
  <si>
    <t>有機時蔬</t>
  </si>
  <si>
    <t>二</t>
  </si>
  <si>
    <t>五穀飯</t>
  </si>
  <si>
    <t>檸檬署魚</t>
  </si>
  <si>
    <t>奶油玉米</t>
  </si>
  <si>
    <t>紫菜蛋花湯</t>
  </si>
  <si>
    <t>三</t>
  </si>
  <si>
    <t>馬拉糕</t>
  </si>
  <si>
    <t>椒鹽蛋</t>
  </si>
  <si>
    <t>蠔菇青花椰</t>
  </si>
  <si>
    <t>鍋燒飯湯</t>
  </si>
  <si>
    <t>四</t>
  </si>
  <si>
    <t>胚芽飯</t>
  </si>
  <si>
    <t>蔥燒雞丁</t>
  </si>
  <si>
    <t>蝦皮大白菜</t>
  </si>
  <si>
    <t>鳳梨油泡</t>
  </si>
  <si>
    <t>海芽魚丸湯</t>
  </si>
  <si>
    <t>五</t>
  </si>
  <si>
    <t>油豆腐肉燥</t>
  </si>
  <si>
    <t>玉筍高麗</t>
  </si>
  <si>
    <t>肉絲冬粉湯</t>
  </si>
  <si>
    <t>回鍋肉</t>
  </si>
  <si>
    <t>豆干四色</t>
  </si>
  <si>
    <t>蛋鬆白菜湯</t>
  </si>
  <si>
    <t>炸虱目魚柳</t>
  </si>
  <si>
    <t>白菜三色捲</t>
  </si>
  <si>
    <t>蒜香毛豆莢</t>
  </si>
  <si>
    <t>關東煮湯</t>
  </si>
  <si>
    <t>奶油花椰</t>
  </si>
  <si>
    <t>冰烤番薯</t>
  </si>
  <si>
    <t>酸辣湯</t>
  </si>
  <si>
    <t>麵輪燒肉</t>
  </si>
  <si>
    <t>泡菜豆腐</t>
  </si>
  <si>
    <t>仙草蜜</t>
  </si>
  <si>
    <t>菇菇雞</t>
  </si>
  <si>
    <t>蒜香高麗</t>
  </si>
  <si>
    <t>木鬚燴蛋</t>
  </si>
  <si>
    <t>味磳豆腐湯</t>
  </si>
  <si>
    <t>蔥油淋雞</t>
  </si>
  <si>
    <t>蒸香菇南瓜</t>
  </si>
  <si>
    <t>香筍肉羹湯</t>
  </si>
  <si>
    <t>醋溜白菜</t>
  </si>
  <si>
    <t>珊瑚炒蛋</t>
  </si>
  <si>
    <t>海芽排骨湯</t>
  </si>
  <si>
    <t>肉絲炒麵</t>
  </si>
  <si>
    <t>CAS滷蛋</t>
  </si>
  <si>
    <t>紫菜魚丸湯</t>
  </si>
  <si>
    <r>
      <rPr>
        <sz val="12"/>
        <color rgb="FF000000"/>
        <rFont val="標楷體"/>
        <family val="4"/>
        <charset val="136"/>
      </rPr>
      <t>胚芽飯</t>
    </r>
  </si>
  <si>
    <t>蒜泥白肉</t>
  </si>
  <si>
    <t>腐乳空心菜</t>
  </si>
  <si>
    <t>炸薯條</t>
  </si>
  <si>
    <t>豆薯蛋花湯</t>
  </si>
  <si>
    <t>螞蟻上樹</t>
  </si>
  <si>
    <t>蠔油芥蘭</t>
  </si>
  <si>
    <t>蕃茄玉米湯</t>
  </si>
  <si>
    <t>麻油雞</t>
  </si>
  <si>
    <t>珍珠丸</t>
  </si>
  <si>
    <t>蘿蔔排骨湯</t>
  </si>
  <si>
    <t>柳葉魚</t>
  </si>
  <si>
    <t>蒟蒻花椰</t>
  </si>
  <si>
    <t>蜜汁豆干</t>
  </si>
  <si>
    <t>帶骨里肌肉排</t>
  </si>
  <si>
    <t>芝麻包</t>
  </si>
  <si>
    <t>拌三絲</t>
  </si>
  <si>
    <t>海產飯湯</t>
  </si>
  <si>
    <r>
      <rPr>
        <sz val="12"/>
        <color rgb="FF000000"/>
        <rFont val="標楷體"/>
        <family val="4"/>
        <charset val="136"/>
      </rPr>
      <t>胚芽飯</t>
    </r>
  </si>
  <si>
    <t>薑絲油菜</t>
  </si>
  <si>
    <t>麵筋油泡</t>
  </si>
  <si>
    <t>紅棗銀耳湯</t>
  </si>
  <si>
    <t>蕃茄紅燒肉</t>
  </si>
  <si>
    <t>開洋白菜</t>
  </si>
  <si>
    <t>塔香海茸</t>
  </si>
  <si>
    <t xml:space="preserve">蘿蔔香菇頭湯
</t>
  </si>
  <si>
    <t>咖哩白菜</t>
  </si>
  <si>
    <t>芹香豆乾</t>
  </si>
  <si>
    <t>冬菜粉絲湯</t>
  </si>
  <si>
    <t>月平均</t>
  </si>
  <si>
    <t xml:space="preserve">備註： 1.遇特殊狀況（如颱風、退貨、物價上揚）變動食譜  </t>
  </si>
  <si>
    <t xml:space="preserve">           2.水果係暫定</t>
  </si>
  <si>
    <t xml:space="preserve">           3.本校採用檢驗合格之肉品、均附有證明</t>
  </si>
  <si>
    <t xml:space="preserve"> </t>
  </si>
  <si>
    <t>國小1-3年級      熱量:650大卡        五穀根莖類:3.5份     魚肉豆蛋類:2份      油脂類:2.5份         蔬菜類1份</t>
  </si>
  <si>
    <t>國小4-6年級      熱量:750大卡        五穀根莖類:4.5份     魚肉豆蛋類:2份      油脂類:3份           蔬菜類1.5份</t>
  </si>
  <si>
    <t>國中1-3年級      熱量:850大卡        五穀根莖類:6   份     魚肉豆蛋類:2份      油脂類:3份           蔬菜類2份</t>
  </si>
  <si>
    <t xml:space="preserve">   ※一、量的意見反應：（請參考每月午餐食譜，在□中勾選班級午餐供應的情形）</t>
  </si>
  <si>
    <t>午餐項目</t>
  </si>
  <si>
    <t>目前供應量太多</t>
  </si>
  <si>
    <t>剛好</t>
  </si>
  <si>
    <t>目前供應量太少</t>
  </si>
  <si>
    <t>口味</t>
  </si>
  <si>
    <t>希望加或減少份量</t>
  </si>
  <si>
    <t>主食</t>
  </si>
  <si>
    <r>
      <t>加</t>
    </r>
    <r>
      <rPr>
        <u/>
        <sz val="13"/>
        <color rgb="FF000000"/>
        <rFont val="新細明體"/>
        <family val="1"/>
        <charset val="136"/>
      </rPr>
      <t xml:space="preserve">   </t>
    </r>
    <r>
      <rPr>
        <sz val="13"/>
        <color rgb="FF000000"/>
        <rFont val="新細明體"/>
        <family val="1"/>
        <charset val="136"/>
      </rPr>
      <t>人分或減</t>
    </r>
    <r>
      <rPr>
        <u/>
        <sz val="13"/>
        <color rgb="FF000000"/>
        <rFont val="新細明體"/>
        <family val="1"/>
        <charset val="136"/>
      </rPr>
      <t xml:space="preserve">   </t>
    </r>
    <r>
      <rPr>
        <sz val="13"/>
        <color rgb="FF000000"/>
        <rFont val="新細明體"/>
        <family val="1"/>
        <charset val="136"/>
      </rPr>
      <t>人份</t>
    </r>
  </si>
  <si>
    <t>副食一</t>
  </si>
  <si>
    <r>
      <t>加</t>
    </r>
    <r>
      <rPr>
        <u/>
        <sz val="13"/>
        <color rgb="FF000000"/>
        <rFont val="新細明體"/>
        <family val="1"/>
        <charset val="136"/>
      </rPr>
      <t xml:space="preserve">   </t>
    </r>
    <r>
      <rPr>
        <sz val="13"/>
        <color rgb="FF000000"/>
        <rFont val="新細明體"/>
        <family val="1"/>
        <charset val="136"/>
      </rPr>
      <t>人分或減</t>
    </r>
    <r>
      <rPr>
        <u/>
        <sz val="13"/>
        <color rgb="FF000000"/>
        <rFont val="新細明體"/>
        <family val="1"/>
        <charset val="136"/>
      </rPr>
      <t xml:space="preserve">   </t>
    </r>
    <r>
      <rPr>
        <sz val="13"/>
        <color rgb="FF000000"/>
        <rFont val="新細明體"/>
        <family val="1"/>
        <charset val="136"/>
      </rPr>
      <t>人份</t>
    </r>
  </si>
  <si>
    <t>副食二</t>
  </si>
  <si>
    <r>
      <t>加</t>
    </r>
    <r>
      <rPr>
        <u/>
        <sz val="13"/>
        <color rgb="FF000000"/>
        <rFont val="新細明體"/>
        <family val="1"/>
        <charset val="136"/>
      </rPr>
      <t xml:space="preserve">   </t>
    </r>
    <r>
      <rPr>
        <sz val="13"/>
        <color rgb="FF000000"/>
        <rFont val="新細明體"/>
        <family val="1"/>
        <charset val="136"/>
      </rPr>
      <t>人分或減</t>
    </r>
    <r>
      <rPr>
        <u/>
        <sz val="13"/>
        <color rgb="FF000000"/>
        <rFont val="新細明體"/>
        <family val="1"/>
        <charset val="136"/>
      </rPr>
      <t xml:space="preserve">   </t>
    </r>
    <r>
      <rPr>
        <sz val="13"/>
        <color rgb="FF000000"/>
        <rFont val="新細明體"/>
        <family val="1"/>
        <charset val="136"/>
      </rPr>
      <t>人份</t>
    </r>
  </si>
  <si>
    <t>副食三</t>
  </si>
  <si>
    <r>
      <t>加</t>
    </r>
    <r>
      <rPr>
        <u/>
        <sz val="13"/>
        <color rgb="FF000000"/>
        <rFont val="新細明體"/>
        <family val="1"/>
        <charset val="136"/>
      </rPr>
      <t xml:space="preserve">   </t>
    </r>
    <r>
      <rPr>
        <sz val="13"/>
        <color rgb="FF000000"/>
        <rFont val="新細明體"/>
        <family val="1"/>
        <charset val="136"/>
      </rPr>
      <t>人分或減</t>
    </r>
    <r>
      <rPr>
        <u/>
        <sz val="13"/>
        <color rgb="FF000000"/>
        <rFont val="新細明體"/>
        <family val="1"/>
        <charset val="136"/>
      </rPr>
      <t xml:space="preserve">   </t>
    </r>
    <r>
      <rPr>
        <sz val="13"/>
        <color rgb="FF000000"/>
        <rFont val="新細明體"/>
        <family val="1"/>
        <charset val="136"/>
      </rPr>
      <t>人份</t>
    </r>
  </si>
  <si>
    <r>
      <t>加</t>
    </r>
    <r>
      <rPr>
        <u/>
        <sz val="13"/>
        <color rgb="FF000000"/>
        <rFont val="新細明體"/>
        <family val="1"/>
        <charset val="136"/>
      </rPr>
      <t xml:space="preserve">   </t>
    </r>
    <r>
      <rPr>
        <sz val="13"/>
        <color rgb="FF000000"/>
        <rFont val="新細明體"/>
        <family val="1"/>
        <charset val="136"/>
      </rPr>
      <t>人分或減</t>
    </r>
    <r>
      <rPr>
        <u/>
        <sz val="13"/>
        <color rgb="FF000000"/>
        <rFont val="新細明體"/>
        <family val="1"/>
        <charset val="136"/>
      </rPr>
      <t xml:space="preserve">   </t>
    </r>
    <r>
      <rPr>
        <sz val="13"/>
        <color rgb="FF000000"/>
        <rFont val="新細明體"/>
        <family val="1"/>
        <charset val="136"/>
      </rPr>
      <t>人份</t>
    </r>
  </si>
  <si>
    <t>其他反應</t>
  </si>
  <si>
    <r>
      <t xml:space="preserve"> </t>
    </r>
    <r>
      <rPr>
        <b/>
        <sz val="13"/>
        <color rgb="FF000000"/>
        <rFont val="新細明體"/>
        <family val="1"/>
        <charset val="136"/>
      </rPr>
      <t>※二、班級用餐人數：</t>
    </r>
  </si>
  <si>
    <r>
      <t>導師   人+學生人數葷</t>
    </r>
    <r>
      <rPr>
        <u/>
        <sz val="13"/>
        <color rgb="FF000000"/>
        <rFont val="新細明體"/>
        <family val="1"/>
        <charset val="136"/>
      </rPr>
      <t xml:space="preserve">      </t>
    </r>
    <r>
      <rPr>
        <sz val="13"/>
        <color rgb="FF000000"/>
        <rFont val="新細明體"/>
        <family val="1"/>
        <charset val="136"/>
      </rPr>
      <t>人+素      人＝目前在班上用餐人數</t>
    </r>
    <r>
      <rPr>
        <u/>
        <sz val="13"/>
        <color rgb="FF000000"/>
        <rFont val="新細明體"/>
        <family val="1"/>
        <charset val="136"/>
      </rPr>
      <t xml:space="preserve">    </t>
    </r>
    <r>
      <rPr>
        <sz val="13"/>
        <color rgb="FF000000"/>
        <rFont val="新細明體"/>
        <family val="1"/>
        <charset val="136"/>
      </rPr>
      <t>人</t>
    </r>
  </si>
  <si>
    <t xml:space="preserve">    導師簽章：</t>
  </si>
  <si>
    <r>
      <t>※</t>
    </r>
    <r>
      <rPr>
        <sz val="13"/>
        <color rgb="FF000000"/>
        <rFont val="新細明體"/>
        <family val="1"/>
        <charset val="136"/>
      </rPr>
      <t>本表請調查完後交回午餐廚房喔，以利隨時調整各班級份數、供應量。</t>
    </r>
  </si>
  <si>
    <r>
      <t>加</t>
    </r>
    <r>
      <rPr>
        <u/>
        <sz val="13"/>
        <color rgb="FF000000"/>
        <rFont val="新細明體"/>
        <family val="1"/>
        <charset val="136"/>
      </rPr>
      <t xml:space="preserve">   </t>
    </r>
    <r>
      <rPr>
        <sz val="13"/>
        <color rgb="FF000000"/>
        <rFont val="新細明體"/>
        <family val="1"/>
        <charset val="136"/>
      </rPr>
      <t>人分或減</t>
    </r>
    <r>
      <rPr>
        <u/>
        <sz val="13"/>
        <color rgb="FF000000"/>
        <rFont val="新細明體"/>
        <family val="1"/>
        <charset val="136"/>
      </rPr>
      <t xml:space="preserve">   </t>
    </r>
    <r>
      <rPr>
        <sz val="13"/>
        <color rgb="FF000000"/>
        <rFont val="新細明體"/>
        <family val="1"/>
        <charset val="136"/>
      </rPr>
      <t>人份</t>
    </r>
  </si>
  <si>
    <r>
      <t>加</t>
    </r>
    <r>
      <rPr>
        <u/>
        <sz val="13"/>
        <color rgb="FF000000"/>
        <rFont val="新細明體"/>
        <family val="1"/>
        <charset val="136"/>
      </rPr>
      <t xml:space="preserve">   </t>
    </r>
    <r>
      <rPr>
        <sz val="13"/>
        <color rgb="FF000000"/>
        <rFont val="新細明體"/>
        <family val="1"/>
        <charset val="136"/>
      </rPr>
      <t>人分或減</t>
    </r>
    <r>
      <rPr>
        <u/>
        <sz val="13"/>
        <color rgb="FF000000"/>
        <rFont val="新細明體"/>
        <family val="1"/>
        <charset val="136"/>
      </rPr>
      <t xml:space="preserve">   </t>
    </r>
    <r>
      <rPr>
        <sz val="13"/>
        <color rgb="FF000000"/>
        <rFont val="新細明體"/>
        <family val="1"/>
        <charset val="136"/>
      </rPr>
      <t>人份</t>
    </r>
  </si>
  <si>
    <r>
      <t>加</t>
    </r>
    <r>
      <rPr>
        <u/>
        <sz val="13"/>
        <color rgb="FF000000"/>
        <rFont val="新細明體"/>
        <family val="1"/>
        <charset val="136"/>
      </rPr>
      <t xml:space="preserve">   </t>
    </r>
    <r>
      <rPr>
        <sz val="13"/>
        <color rgb="FF000000"/>
        <rFont val="新細明體"/>
        <family val="1"/>
        <charset val="136"/>
      </rPr>
      <t>人分或減</t>
    </r>
    <r>
      <rPr>
        <u/>
        <sz val="13"/>
        <color rgb="FF000000"/>
        <rFont val="新細明體"/>
        <family val="1"/>
        <charset val="136"/>
      </rPr>
      <t xml:space="preserve">   </t>
    </r>
    <r>
      <rPr>
        <sz val="13"/>
        <color rgb="FF000000"/>
        <rFont val="新細明體"/>
        <family val="1"/>
        <charset val="136"/>
      </rPr>
      <t>人份</t>
    </r>
  </si>
  <si>
    <r>
      <t>加</t>
    </r>
    <r>
      <rPr>
        <u/>
        <sz val="13"/>
        <color rgb="FF000000"/>
        <rFont val="新細明體"/>
        <family val="1"/>
        <charset val="136"/>
      </rPr>
      <t xml:space="preserve">   </t>
    </r>
    <r>
      <rPr>
        <sz val="13"/>
        <color rgb="FF000000"/>
        <rFont val="新細明體"/>
        <family val="1"/>
        <charset val="136"/>
      </rPr>
      <t>人分或減</t>
    </r>
    <r>
      <rPr>
        <u/>
        <sz val="13"/>
        <color rgb="FF000000"/>
        <rFont val="新細明體"/>
        <family val="1"/>
        <charset val="136"/>
      </rPr>
      <t xml:space="preserve">   </t>
    </r>
    <r>
      <rPr>
        <sz val="13"/>
        <color rgb="FF000000"/>
        <rFont val="新細明體"/>
        <family val="1"/>
        <charset val="136"/>
      </rPr>
      <t>人份</t>
    </r>
  </si>
  <si>
    <r>
      <t>加</t>
    </r>
    <r>
      <rPr>
        <u/>
        <sz val="13"/>
        <color rgb="FF000000"/>
        <rFont val="新細明體"/>
        <family val="1"/>
        <charset val="136"/>
      </rPr>
      <t xml:space="preserve">   </t>
    </r>
    <r>
      <rPr>
        <sz val="13"/>
        <color rgb="FF000000"/>
        <rFont val="新細明體"/>
        <family val="1"/>
        <charset val="136"/>
      </rPr>
      <t>人分或減</t>
    </r>
    <r>
      <rPr>
        <u/>
        <sz val="13"/>
        <color rgb="FF000000"/>
        <rFont val="新細明體"/>
        <family val="1"/>
        <charset val="136"/>
      </rPr>
      <t xml:space="preserve">   </t>
    </r>
    <r>
      <rPr>
        <sz val="13"/>
        <color rgb="FF000000"/>
        <rFont val="新細明體"/>
        <family val="1"/>
        <charset val="136"/>
      </rPr>
      <t>人份</t>
    </r>
  </si>
  <si>
    <r>
      <t xml:space="preserve"> </t>
    </r>
    <r>
      <rPr>
        <b/>
        <sz val="13"/>
        <color rgb="FF000000"/>
        <rFont val="新細明體"/>
        <family val="1"/>
        <charset val="136"/>
      </rPr>
      <t>※二、班級用餐人數：</t>
    </r>
  </si>
  <si>
    <r>
      <t>導師   人+學生人數葷</t>
    </r>
    <r>
      <rPr>
        <u/>
        <sz val="13"/>
        <color rgb="FF000000"/>
        <rFont val="新細明體"/>
        <family val="1"/>
        <charset val="136"/>
      </rPr>
      <t xml:space="preserve">      </t>
    </r>
    <r>
      <rPr>
        <sz val="13"/>
        <color rgb="FF000000"/>
        <rFont val="新細明體"/>
        <family val="1"/>
        <charset val="136"/>
      </rPr>
      <t>人+素      人＝目前在班上用餐人數</t>
    </r>
    <r>
      <rPr>
        <u/>
        <sz val="13"/>
        <color rgb="FF000000"/>
        <rFont val="新細明體"/>
        <family val="1"/>
        <charset val="136"/>
      </rPr>
      <t xml:space="preserve">    </t>
    </r>
    <r>
      <rPr>
        <sz val="13"/>
        <color rgb="FF000000"/>
        <rFont val="新細明體"/>
        <family val="1"/>
        <charset val="136"/>
      </rPr>
      <t>人</t>
    </r>
  </si>
  <si>
    <r>
      <t>※</t>
    </r>
    <r>
      <rPr>
        <sz val="13"/>
        <color rgb="FF000000"/>
        <rFont val="新細明體"/>
        <family val="1"/>
        <charset val="136"/>
      </rPr>
      <t>本表請調查完後交回午餐廚房喔，以利隨時調整各班級份數、供應量。</t>
    </r>
  </si>
  <si>
    <t>毛豆莢</t>
  </si>
  <si>
    <t>泡菜火鍋肉</t>
  </si>
  <si>
    <t>黑胡椒豆芽</t>
  </si>
  <si>
    <t>扁食湯</t>
  </si>
  <si>
    <t>鹽酥雞</t>
  </si>
  <si>
    <t>芹香豆包</t>
  </si>
  <si>
    <t>刺瓜魚丸湯</t>
  </si>
  <si>
    <t>雞肉絲飯</t>
  </si>
  <si>
    <t>滷蛋</t>
  </si>
  <si>
    <t>滷肉燥</t>
  </si>
  <si>
    <t>炒高麗菜</t>
  </si>
  <si>
    <t>蘿蔔貢丸湯</t>
  </si>
  <si>
    <t>京醬肉絲</t>
  </si>
  <si>
    <t>三色花椰</t>
  </si>
  <si>
    <t>紅豆粉角湯</t>
  </si>
  <si>
    <t>地瓜飯</t>
  </si>
  <si>
    <t>素炒高麗</t>
  </si>
  <si>
    <t>燕麥飯</t>
  </si>
  <si>
    <t>茄汁百頁</t>
  </si>
  <si>
    <t>米糕</t>
  </si>
  <si>
    <t>滷肉燥.素肉鬆</t>
  </si>
  <si>
    <t>蘿蔔素丸湯</t>
  </si>
  <si>
    <t>炒青菜</t>
  </si>
  <si>
    <t>素甜不辣</t>
  </si>
  <si>
    <t>鹽酥杏鮑菇</t>
  </si>
  <si>
    <t>紅燒素雞</t>
  </si>
  <si>
    <t>薑絲木耳</t>
  </si>
  <si>
    <t>冬菜冬粉湯</t>
  </si>
  <si>
    <t>回鍋豆腐</t>
  </si>
  <si>
    <t>蠔油素魚</t>
  </si>
  <si>
    <t>薑絲大白菜</t>
  </si>
  <si>
    <t>火腿炒飯</t>
  </si>
  <si>
    <t>大陸A菜</t>
  </si>
  <si>
    <t>鹽酥腰果豆干</t>
  </si>
  <si>
    <t>炸杏鮑菇</t>
  </si>
  <si>
    <t>海芽素羊肉湯</t>
  </si>
  <si>
    <t>素肉絲炒麵</t>
  </si>
  <si>
    <r>
      <rPr>
        <sz val="10"/>
        <color rgb="FF000000"/>
        <rFont val="標楷體"/>
        <family val="4"/>
        <charset val="136"/>
      </rPr>
      <t>胚芽飯</t>
    </r>
  </si>
  <si>
    <t>咖哩肉</t>
  </si>
  <si>
    <t>龍鳳腿</t>
  </si>
  <si>
    <t>素珍珠丸</t>
  </si>
  <si>
    <t>蘿蔔素排湯</t>
  </si>
  <si>
    <t>素鰻魚</t>
  </si>
  <si>
    <t>蜜汁豆干片</t>
  </si>
  <si>
    <t>牛蒡肉排</t>
  </si>
  <si>
    <t>拌空心菜</t>
  </si>
  <si>
    <t>杏鮑菇飯湯</t>
  </si>
  <si>
    <r>
      <rPr>
        <sz val="10"/>
        <color rgb="FF000000"/>
        <rFont val="標楷體"/>
        <family val="4"/>
        <charset val="136"/>
      </rPr>
      <t>胚芽飯</t>
    </r>
  </si>
  <si>
    <t>宮保素雞</t>
  </si>
  <si>
    <t>素炒白菜</t>
  </si>
  <si>
    <t>海帶素排湯</t>
  </si>
  <si>
    <t>香烤龍鳳腿</t>
  </si>
  <si>
    <t>麻油猴頭菇</t>
  </si>
  <si>
    <t>檸檬素魚</t>
  </si>
  <si>
    <t xml:space="preserve">       台南市安順國小109.2-3月份學校供應量反映表</t>
  </si>
  <si>
    <r>
      <t xml:space="preserve">                                           </t>
    </r>
    <r>
      <rPr>
        <sz val="13"/>
        <color rgb="FF000000"/>
        <rFont val="新細明體"/>
        <family val="1"/>
        <charset val="136"/>
      </rPr>
      <t>班級：</t>
    </r>
    <r>
      <rPr>
        <u/>
        <sz val="13"/>
        <color rgb="FF000000"/>
        <rFont val="新細明體"/>
        <family val="1"/>
        <charset val="136"/>
      </rPr>
      <t xml:space="preserve">          </t>
    </r>
    <r>
      <rPr>
        <sz val="13"/>
        <color rgb="FF000000"/>
        <rFont val="新細明體"/>
        <family val="1"/>
        <charset val="136"/>
      </rPr>
      <t xml:space="preserve">                  調查日期：  109年 2月11日</t>
    </r>
  </si>
  <si>
    <r>
      <t>加</t>
    </r>
    <r>
      <rPr>
        <u/>
        <sz val="13"/>
        <color rgb="FF000000"/>
        <rFont val="新細明體"/>
        <family val="1"/>
        <charset val="136"/>
      </rPr>
      <t xml:space="preserve">   </t>
    </r>
    <r>
      <rPr>
        <sz val="13"/>
        <color rgb="FF000000"/>
        <rFont val="新細明體"/>
        <family val="1"/>
        <charset val="136"/>
      </rPr>
      <t>人分或減</t>
    </r>
    <r>
      <rPr>
        <u/>
        <sz val="13"/>
        <color rgb="FF000000"/>
        <rFont val="新細明體"/>
        <family val="1"/>
        <charset val="136"/>
      </rPr>
      <t xml:space="preserve">   </t>
    </r>
    <r>
      <rPr>
        <sz val="13"/>
        <color rgb="FF000000"/>
        <rFont val="新細明體"/>
        <family val="1"/>
        <charset val="136"/>
      </rPr>
      <t>人份</t>
    </r>
  </si>
  <si>
    <r>
      <t>加</t>
    </r>
    <r>
      <rPr>
        <u/>
        <sz val="13"/>
        <color rgb="FF000000"/>
        <rFont val="新細明體"/>
        <family val="1"/>
        <charset val="136"/>
      </rPr>
      <t xml:space="preserve">   </t>
    </r>
    <r>
      <rPr>
        <sz val="13"/>
        <color rgb="FF000000"/>
        <rFont val="新細明體"/>
        <family val="1"/>
        <charset val="136"/>
      </rPr>
      <t>人分或減</t>
    </r>
    <r>
      <rPr>
        <u/>
        <sz val="13"/>
        <color rgb="FF000000"/>
        <rFont val="新細明體"/>
        <family val="1"/>
        <charset val="136"/>
      </rPr>
      <t xml:space="preserve">   </t>
    </r>
    <r>
      <rPr>
        <sz val="13"/>
        <color rgb="FF000000"/>
        <rFont val="新細明體"/>
        <family val="1"/>
        <charset val="136"/>
      </rPr>
      <t>人份</t>
    </r>
  </si>
  <si>
    <r>
      <t>加</t>
    </r>
    <r>
      <rPr>
        <u/>
        <sz val="13"/>
        <color rgb="FF000000"/>
        <rFont val="新細明體"/>
        <family val="1"/>
        <charset val="136"/>
      </rPr>
      <t xml:space="preserve">   </t>
    </r>
    <r>
      <rPr>
        <sz val="13"/>
        <color rgb="FF000000"/>
        <rFont val="新細明體"/>
        <family val="1"/>
        <charset val="136"/>
      </rPr>
      <t>人分或減</t>
    </r>
    <r>
      <rPr>
        <u/>
        <sz val="13"/>
        <color rgb="FF000000"/>
        <rFont val="新細明體"/>
        <family val="1"/>
        <charset val="136"/>
      </rPr>
      <t xml:space="preserve">   </t>
    </r>
    <r>
      <rPr>
        <sz val="13"/>
        <color rgb="FF000000"/>
        <rFont val="新細明體"/>
        <family val="1"/>
        <charset val="136"/>
      </rPr>
      <t>人份</t>
    </r>
  </si>
  <si>
    <r>
      <t>加</t>
    </r>
    <r>
      <rPr>
        <u/>
        <sz val="13"/>
        <color rgb="FF000000"/>
        <rFont val="新細明體"/>
        <family val="1"/>
        <charset val="136"/>
      </rPr>
      <t xml:space="preserve">   </t>
    </r>
    <r>
      <rPr>
        <sz val="13"/>
        <color rgb="FF000000"/>
        <rFont val="新細明體"/>
        <family val="1"/>
        <charset val="136"/>
      </rPr>
      <t>人分或減</t>
    </r>
    <r>
      <rPr>
        <u/>
        <sz val="13"/>
        <color rgb="FF000000"/>
        <rFont val="新細明體"/>
        <family val="1"/>
        <charset val="136"/>
      </rPr>
      <t xml:space="preserve">   </t>
    </r>
    <r>
      <rPr>
        <sz val="13"/>
        <color rgb="FF000000"/>
        <rFont val="新細明體"/>
        <family val="1"/>
        <charset val="136"/>
      </rPr>
      <t>人份</t>
    </r>
  </si>
  <si>
    <r>
      <t>加</t>
    </r>
    <r>
      <rPr>
        <u/>
        <sz val="13"/>
        <color rgb="FF000000"/>
        <rFont val="新細明體"/>
        <family val="1"/>
        <charset val="136"/>
      </rPr>
      <t xml:space="preserve">   </t>
    </r>
    <r>
      <rPr>
        <sz val="13"/>
        <color rgb="FF000000"/>
        <rFont val="新細明體"/>
        <family val="1"/>
        <charset val="136"/>
      </rPr>
      <t>人分或減</t>
    </r>
    <r>
      <rPr>
        <u/>
        <sz val="13"/>
        <color rgb="FF000000"/>
        <rFont val="新細明體"/>
        <family val="1"/>
        <charset val="136"/>
      </rPr>
      <t xml:space="preserve">   </t>
    </r>
    <r>
      <rPr>
        <sz val="13"/>
        <color rgb="FF000000"/>
        <rFont val="新細明體"/>
        <family val="1"/>
        <charset val="136"/>
      </rPr>
      <t>人份</t>
    </r>
  </si>
  <si>
    <r>
      <t xml:space="preserve"> </t>
    </r>
    <r>
      <rPr>
        <b/>
        <sz val="13"/>
        <color rgb="FF000000"/>
        <rFont val="新細明體"/>
        <family val="1"/>
        <charset val="136"/>
      </rPr>
      <t>※二、班級用餐人數：</t>
    </r>
  </si>
  <si>
    <r>
      <t>導師   人+學生人數葷</t>
    </r>
    <r>
      <rPr>
        <u/>
        <sz val="13"/>
        <color rgb="FF000000"/>
        <rFont val="新細明體"/>
        <family val="1"/>
        <charset val="136"/>
      </rPr>
      <t xml:space="preserve">      </t>
    </r>
    <r>
      <rPr>
        <sz val="13"/>
        <color rgb="FF000000"/>
        <rFont val="新細明體"/>
        <family val="1"/>
        <charset val="136"/>
      </rPr>
      <t>人+素      人＝目前在班上用餐人數</t>
    </r>
    <r>
      <rPr>
        <u/>
        <sz val="13"/>
        <color rgb="FF000000"/>
        <rFont val="新細明體"/>
        <family val="1"/>
        <charset val="136"/>
      </rPr>
      <t xml:space="preserve">    </t>
    </r>
    <r>
      <rPr>
        <sz val="13"/>
        <color rgb="FF000000"/>
        <rFont val="新細明體"/>
        <family val="1"/>
        <charset val="136"/>
      </rPr>
      <t>人</t>
    </r>
  </si>
  <si>
    <r>
      <t>※</t>
    </r>
    <r>
      <rPr>
        <sz val="13"/>
        <color rgb="FF000000"/>
        <rFont val="新細明體"/>
        <family val="1"/>
        <charset val="136"/>
      </rPr>
      <t>本表請調查完後交回午餐廚房喔，以利隨時調整各班級份數、供應量。</t>
    </r>
  </si>
  <si>
    <r>
      <t>加</t>
    </r>
    <r>
      <rPr>
        <u/>
        <sz val="13"/>
        <color rgb="FF000000"/>
        <rFont val="新細明體"/>
        <family val="1"/>
        <charset val="136"/>
      </rPr>
      <t xml:space="preserve">   </t>
    </r>
    <r>
      <rPr>
        <sz val="13"/>
        <color rgb="FF000000"/>
        <rFont val="新細明體"/>
        <family val="1"/>
        <charset val="136"/>
      </rPr>
      <t>人分或減</t>
    </r>
    <r>
      <rPr>
        <u/>
        <sz val="13"/>
        <color rgb="FF000000"/>
        <rFont val="新細明體"/>
        <family val="1"/>
        <charset val="136"/>
      </rPr>
      <t xml:space="preserve">   </t>
    </r>
    <r>
      <rPr>
        <sz val="13"/>
        <color rgb="FF000000"/>
        <rFont val="新細明體"/>
        <family val="1"/>
        <charset val="136"/>
      </rPr>
      <t>人份</t>
    </r>
  </si>
  <si>
    <r>
      <t>加</t>
    </r>
    <r>
      <rPr>
        <u/>
        <sz val="13"/>
        <color rgb="FF000000"/>
        <rFont val="新細明體"/>
        <family val="1"/>
        <charset val="136"/>
      </rPr>
      <t xml:space="preserve">   </t>
    </r>
    <r>
      <rPr>
        <sz val="13"/>
        <color rgb="FF000000"/>
        <rFont val="新細明體"/>
        <family val="1"/>
        <charset val="136"/>
      </rPr>
      <t>人分或減</t>
    </r>
    <r>
      <rPr>
        <u/>
        <sz val="13"/>
        <color rgb="FF000000"/>
        <rFont val="新細明體"/>
        <family val="1"/>
        <charset val="136"/>
      </rPr>
      <t xml:space="preserve">   </t>
    </r>
    <r>
      <rPr>
        <sz val="13"/>
        <color rgb="FF000000"/>
        <rFont val="新細明體"/>
        <family val="1"/>
        <charset val="136"/>
      </rPr>
      <t>人份</t>
    </r>
  </si>
  <si>
    <r>
      <t>加</t>
    </r>
    <r>
      <rPr>
        <u/>
        <sz val="13"/>
        <color rgb="FF000000"/>
        <rFont val="新細明體"/>
        <family val="1"/>
        <charset val="136"/>
      </rPr>
      <t xml:space="preserve">   </t>
    </r>
    <r>
      <rPr>
        <sz val="13"/>
        <color rgb="FF000000"/>
        <rFont val="新細明體"/>
        <family val="1"/>
        <charset val="136"/>
      </rPr>
      <t>人分或減</t>
    </r>
    <r>
      <rPr>
        <u/>
        <sz val="13"/>
        <color rgb="FF000000"/>
        <rFont val="新細明體"/>
        <family val="1"/>
        <charset val="136"/>
      </rPr>
      <t xml:space="preserve">   </t>
    </r>
    <r>
      <rPr>
        <sz val="13"/>
        <color rgb="FF000000"/>
        <rFont val="新細明體"/>
        <family val="1"/>
        <charset val="136"/>
      </rPr>
      <t>人份</t>
    </r>
  </si>
  <si>
    <r>
      <t>加</t>
    </r>
    <r>
      <rPr>
        <u/>
        <sz val="13"/>
        <color rgb="FF000000"/>
        <rFont val="新細明體"/>
        <family val="1"/>
        <charset val="136"/>
      </rPr>
      <t xml:space="preserve">   </t>
    </r>
    <r>
      <rPr>
        <sz val="13"/>
        <color rgb="FF000000"/>
        <rFont val="新細明體"/>
        <family val="1"/>
        <charset val="136"/>
      </rPr>
      <t>人分或減</t>
    </r>
    <r>
      <rPr>
        <u/>
        <sz val="13"/>
        <color rgb="FF000000"/>
        <rFont val="新細明體"/>
        <family val="1"/>
        <charset val="136"/>
      </rPr>
      <t xml:space="preserve">   </t>
    </r>
    <r>
      <rPr>
        <sz val="13"/>
        <color rgb="FF000000"/>
        <rFont val="新細明體"/>
        <family val="1"/>
        <charset val="136"/>
      </rPr>
      <t>人份</t>
    </r>
  </si>
  <si>
    <r>
      <t>加</t>
    </r>
    <r>
      <rPr>
        <u/>
        <sz val="13"/>
        <color rgb="FF000000"/>
        <rFont val="新細明體"/>
        <family val="1"/>
        <charset val="136"/>
      </rPr>
      <t xml:space="preserve">   </t>
    </r>
    <r>
      <rPr>
        <sz val="13"/>
        <color rgb="FF000000"/>
        <rFont val="新細明體"/>
        <family val="1"/>
        <charset val="136"/>
      </rPr>
      <t>人分或減</t>
    </r>
    <r>
      <rPr>
        <u/>
        <sz val="13"/>
        <color rgb="FF000000"/>
        <rFont val="新細明體"/>
        <family val="1"/>
        <charset val="136"/>
      </rPr>
      <t xml:space="preserve">   </t>
    </r>
    <r>
      <rPr>
        <sz val="13"/>
        <color rgb="FF000000"/>
        <rFont val="新細明體"/>
        <family val="1"/>
        <charset val="136"/>
      </rPr>
      <t>人份</t>
    </r>
  </si>
  <si>
    <r>
      <t xml:space="preserve"> </t>
    </r>
    <r>
      <rPr>
        <b/>
        <sz val="13"/>
        <color rgb="FF000000"/>
        <rFont val="新細明體"/>
        <family val="1"/>
        <charset val="136"/>
      </rPr>
      <t>※二、班級用餐人數：</t>
    </r>
  </si>
  <si>
    <r>
      <t>導師   人+學生人數葷</t>
    </r>
    <r>
      <rPr>
        <u/>
        <sz val="13"/>
        <color rgb="FF000000"/>
        <rFont val="新細明體"/>
        <family val="1"/>
        <charset val="136"/>
      </rPr>
      <t xml:space="preserve">      </t>
    </r>
    <r>
      <rPr>
        <sz val="13"/>
        <color rgb="FF000000"/>
        <rFont val="新細明體"/>
        <family val="1"/>
        <charset val="136"/>
      </rPr>
      <t>人+素      人＝目前在班上用餐人數</t>
    </r>
    <r>
      <rPr>
        <u/>
        <sz val="13"/>
        <color rgb="FF000000"/>
        <rFont val="新細明體"/>
        <family val="1"/>
        <charset val="136"/>
      </rPr>
      <t xml:space="preserve">    </t>
    </r>
    <r>
      <rPr>
        <sz val="13"/>
        <color rgb="FF000000"/>
        <rFont val="新細明體"/>
        <family val="1"/>
        <charset val="136"/>
      </rPr>
      <t>人</t>
    </r>
  </si>
  <si>
    <r>
      <t>※</t>
    </r>
    <r>
      <rPr>
        <sz val="13"/>
        <color rgb="FF000000"/>
        <rFont val="新細明體"/>
        <family val="1"/>
        <charset val="136"/>
      </rPr>
      <t>本表請調查完後交回午餐廚房喔，以利隨時調整各班級份數、供應量。</t>
    </r>
  </si>
  <si>
    <t>宮保雞丁</t>
    <phoneticPr fontId="38" type="noConversion"/>
  </si>
  <si>
    <t>有機時蔬</t>
    <phoneticPr fontId="38" type="noConversion"/>
  </si>
  <si>
    <t>五</t>
    <phoneticPr fontId="38" type="noConversion"/>
  </si>
  <si>
    <r>
      <t xml:space="preserve">              110</t>
    </r>
    <r>
      <rPr>
        <sz val="16"/>
        <color rgb="FF000000"/>
        <rFont val="細明體"/>
        <family val="3"/>
        <charset val="136"/>
      </rPr>
      <t>年</t>
    </r>
    <r>
      <rPr>
        <sz val="16"/>
        <color rgb="FF000000"/>
        <rFont val="Arial"/>
        <family val="2"/>
      </rPr>
      <t>2</t>
    </r>
    <r>
      <rPr>
        <sz val="16"/>
        <color rgb="FF000000"/>
        <rFont val="細明體"/>
        <family val="3"/>
        <charset val="136"/>
      </rPr>
      <t>月</t>
    </r>
    <r>
      <rPr>
        <sz val="16"/>
        <color rgb="FF000000"/>
        <rFont val="Arial"/>
        <family val="2"/>
      </rPr>
      <t xml:space="preserve"> </t>
    </r>
    <r>
      <rPr>
        <sz val="16"/>
        <color rgb="FF000000"/>
        <rFont val="細明體"/>
        <family val="3"/>
        <charset val="136"/>
      </rPr>
      <t>安順國中、小午餐食譜</t>
    </r>
    <r>
      <rPr>
        <sz val="16"/>
        <color rgb="FF000000"/>
        <rFont val="Arial"/>
        <family val="2"/>
      </rPr>
      <t>(</t>
    </r>
    <r>
      <rPr>
        <sz val="16"/>
        <color rgb="FF000000"/>
        <rFont val="細明體"/>
        <family val="3"/>
        <charset val="136"/>
      </rPr>
      <t>素</t>
    </r>
    <r>
      <rPr>
        <sz val="16"/>
        <color rgb="FF000000"/>
        <rFont val="Arial"/>
        <family val="2"/>
      </rPr>
      <t>)</t>
    </r>
    <phoneticPr fontId="38" type="noConversion"/>
  </si>
  <si>
    <t xml:space="preserve">                供應人數：30人</t>
    <phoneticPr fontId="38" type="noConversion"/>
  </si>
  <si>
    <t>有機時蔬</t>
    <phoneticPr fontId="38" type="noConversion"/>
  </si>
  <si>
    <r>
      <t xml:space="preserve">              110</t>
    </r>
    <r>
      <rPr>
        <sz val="16"/>
        <color rgb="FF000000"/>
        <rFont val="細明體"/>
        <family val="3"/>
        <charset val="136"/>
      </rPr>
      <t>年</t>
    </r>
    <r>
      <rPr>
        <sz val="16"/>
        <color rgb="FF000000"/>
        <rFont val="Arial"/>
        <family val="2"/>
      </rPr>
      <t>3</t>
    </r>
    <r>
      <rPr>
        <sz val="16"/>
        <color rgb="FF000000"/>
        <rFont val="細明體"/>
        <family val="3"/>
        <charset val="136"/>
      </rPr>
      <t>月</t>
    </r>
    <r>
      <rPr>
        <sz val="16"/>
        <color rgb="FF000000"/>
        <rFont val="Arial"/>
        <family val="2"/>
      </rPr>
      <t xml:space="preserve"> </t>
    </r>
    <r>
      <rPr>
        <sz val="16"/>
        <color rgb="FF000000"/>
        <rFont val="細明體"/>
        <family val="3"/>
        <charset val="136"/>
      </rPr>
      <t>安順國中、小午餐食譜</t>
    </r>
    <phoneticPr fontId="38" type="noConversion"/>
  </si>
  <si>
    <t xml:space="preserve">                供應人數：2224人</t>
    <phoneticPr fontId="38" type="noConversion"/>
  </si>
  <si>
    <t xml:space="preserve">                出版日期：中華民國110年3月1日</t>
    <phoneticPr fontId="38" type="noConversion"/>
  </si>
  <si>
    <t>蒜香花椰</t>
  </si>
  <si>
    <t xml:space="preserve">                出版日期：中華民國110年3月1日</t>
    <phoneticPr fontId="38" type="noConversion"/>
  </si>
  <si>
    <t>香炒花椰</t>
  </si>
  <si>
    <t>肉醬義大利麵</t>
  </si>
  <si>
    <r>
      <t xml:space="preserve">              110</t>
    </r>
    <r>
      <rPr>
        <sz val="16"/>
        <color rgb="FF000000"/>
        <rFont val="細明體"/>
        <family val="3"/>
        <charset val="136"/>
      </rPr>
      <t>年</t>
    </r>
    <r>
      <rPr>
        <sz val="16"/>
        <color rgb="FF000000"/>
        <rFont val="Arial"/>
        <family val="2"/>
      </rPr>
      <t>3</t>
    </r>
    <r>
      <rPr>
        <sz val="16"/>
        <color rgb="FF000000"/>
        <rFont val="細明體"/>
        <family val="3"/>
        <charset val="136"/>
      </rPr>
      <t>月</t>
    </r>
    <r>
      <rPr>
        <sz val="16"/>
        <color rgb="FF000000"/>
        <rFont val="Arial"/>
        <family val="2"/>
      </rPr>
      <t xml:space="preserve"> </t>
    </r>
    <r>
      <rPr>
        <sz val="16"/>
        <color rgb="FF000000"/>
        <rFont val="細明體"/>
        <family val="3"/>
        <charset val="136"/>
      </rPr>
      <t>安順國中、小午餐食譜</t>
    </r>
    <r>
      <rPr>
        <sz val="16"/>
        <color rgb="FF000000"/>
        <rFont val="Arial"/>
        <family val="2"/>
      </rPr>
      <t>(</t>
    </r>
    <r>
      <rPr>
        <sz val="16"/>
        <color rgb="FF000000"/>
        <rFont val="細明體"/>
        <family val="3"/>
        <charset val="136"/>
      </rPr>
      <t>素</t>
    </r>
    <r>
      <rPr>
        <sz val="16"/>
        <color rgb="FF000000"/>
        <rFont val="Arial"/>
        <family val="2"/>
      </rPr>
      <t>)</t>
    </r>
    <phoneticPr fontId="38" type="noConversion"/>
  </si>
  <si>
    <t xml:space="preserve">       台南市安順國小110.2月份學校供應量反映表</t>
    <phoneticPr fontId="38" type="noConversion"/>
  </si>
  <si>
    <r>
      <t xml:space="preserve">              110</t>
    </r>
    <r>
      <rPr>
        <sz val="16"/>
        <color rgb="FF000000"/>
        <rFont val="細明體"/>
        <family val="3"/>
        <charset val="136"/>
      </rPr>
      <t>年</t>
    </r>
    <r>
      <rPr>
        <sz val="16"/>
        <color rgb="FF000000"/>
        <rFont val="Arial"/>
        <family val="2"/>
      </rPr>
      <t>2</t>
    </r>
    <r>
      <rPr>
        <sz val="16"/>
        <color rgb="FF000000"/>
        <rFont val="細明體"/>
        <family val="3"/>
        <charset val="136"/>
      </rPr>
      <t>月</t>
    </r>
    <r>
      <rPr>
        <sz val="16"/>
        <color rgb="FF000000"/>
        <rFont val="Arial"/>
        <family val="2"/>
      </rPr>
      <t xml:space="preserve"> </t>
    </r>
    <r>
      <rPr>
        <sz val="16"/>
        <color rgb="FF000000"/>
        <rFont val="細明體"/>
        <family val="3"/>
        <charset val="136"/>
      </rPr>
      <t>安順國中、小午餐食譜</t>
    </r>
    <phoneticPr fontId="38" type="noConversion"/>
  </si>
  <si>
    <r>
      <t xml:space="preserve">                                           </t>
    </r>
    <r>
      <rPr>
        <sz val="13"/>
        <color rgb="FF000000"/>
        <rFont val="新細明體"/>
        <family val="1"/>
        <charset val="136"/>
      </rPr>
      <t>班級：</t>
    </r>
    <r>
      <rPr>
        <u/>
        <sz val="13"/>
        <color rgb="FF000000"/>
        <rFont val="新細明體"/>
        <family val="1"/>
        <charset val="136"/>
      </rPr>
      <t xml:space="preserve">          </t>
    </r>
    <r>
      <rPr>
        <sz val="13"/>
        <color rgb="FF000000"/>
        <rFont val="新細明體"/>
        <family val="1"/>
        <charset val="136"/>
      </rPr>
      <t xml:space="preserve">                  調查日期：  109年 2月17日</t>
    </r>
    <phoneticPr fontId="38" type="noConversion"/>
  </si>
  <si>
    <t xml:space="preserve">       台南市安順國小110.3月份學校供應量反映表</t>
    <phoneticPr fontId="38" type="noConversion"/>
  </si>
  <si>
    <r>
      <t xml:space="preserve">                                           </t>
    </r>
    <r>
      <rPr>
        <sz val="13"/>
        <color rgb="FF000000"/>
        <rFont val="新細明體"/>
        <family val="1"/>
        <charset val="136"/>
      </rPr>
      <t>班級：</t>
    </r>
    <r>
      <rPr>
        <u/>
        <sz val="13"/>
        <color rgb="FF000000"/>
        <rFont val="新細明體"/>
        <family val="1"/>
        <charset val="136"/>
      </rPr>
      <t xml:space="preserve">          </t>
    </r>
    <r>
      <rPr>
        <sz val="13"/>
        <color rgb="FF000000"/>
        <rFont val="新細明體"/>
        <family val="1"/>
        <charset val="136"/>
      </rPr>
      <t xml:space="preserve">                  調查日期：  110年3月1日</t>
    </r>
    <phoneticPr fontId="38" type="noConversion"/>
  </si>
  <si>
    <t xml:space="preserve">備註： 1.遇特殊狀況（如颱風、退貨、物價上揚）變動食譜  </t>
    <phoneticPr fontId="52" type="noConversion"/>
  </si>
  <si>
    <t>天天五蔬果</t>
    <phoneticPr fontId="52" type="noConversion"/>
  </si>
  <si>
    <t xml:space="preserve">           2.水果係暫定</t>
    <phoneticPr fontId="52" type="noConversion"/>
  </si>
  <si>
    <t>健康跟著走</t>
    <phoneticPr fontId="52" type="noConversion"/>
  </si>
  <si>
    <t xml:space="preserve">           3.本校採用檢驗合格之肉品、均附有證明</t>
    <phoneticPr fontId="52" type="noConversion"/>
  </si>
  <si>
    <t xml:space="preserve">           3.本校(園)一律使用國產豬、牛肉食材均附有證明</t>
    <phoneticPr fontId="52" type="noConversion"/>
  </si>
  <si>
    <t>筍片雞湯</t>
    <phoneticPr fontId="38" type="noConversion"/>
  </si>
  <si>
    <t>玉米濃湯</t>
    <phoneticPr fontId="38" type="noConversion"/>
  </si>
  <si>
    <t>筍片雞湯</t>
    <phoneticPr fontId="38" type="noConversion"/>
  </si>
  <si>
    <t xml:space="preserve">                出版日期：中華民國110年2月18日</t>
    <phoneticPr fontId="38" type="noConversion"/>
  </si>
  <si>
    <t>一</t>
    <phoneticPr fontId="38" type="noConversion"/>
  </si>
  <si>
    <t>京醬肉絲</t>
    <phoneticPr fontId="38" type="noConversion"/>
  </si>
  <si>
    <t>蒜泥白肉</t>
    <phoneticPr fontId="38" type="noConversion"/>
  </si>
  <si>
    <t>黑胡椒雞柳</t>
    <phoneticPr fontId="38" type="noConversion"/>
  </si>
  <si>
    <t>蝦皮高麗菜</t>
    <phoneticPr fontId="38" type="noConversion"/>
  </si>
  <si>
    <t>海芽蛋花湯</t>
    <phoneticPr fontId="38" type="noConversion"/>
  </si>
  <si>
    <t>228補假不供應</t>
    <phoneticPr fontId="38" type="noConversion"/>
  </si>
  <si>
    <t>有機時蔬</t>
    <phoneticPr fontId="38" type="noConversion"/>
  </si>
  <si>
    <t>有機時蔬</t>
    <phoneticPr fontId="38" type="noConversion"/>
  </si>
  <si>
    <t>義式蕃茄肉醬麵</t>
    <phoneticPr fontId="38" type="noConversion"/>
  </si>
  <si>
    <t>香烤棒腿</t>
    <phoneticPr fontId="38" type="noConversion"/>
  </si>
  <si>
    <t>日式鹹魚</t>
    <phoneticPr fontId="38" type="noConversion"/>
  </si>
  <si>
    <t>茶葉蛋</t>
    <phoneticPr fontId="38" type="noConversion"/>
  </si>
  <si>
    <t>花枝燒</t>
    <phoneticPr fontId="38" type="noConversion"/>
  </si>
  <si>
    <t>三杯杏鮑菇頭</t>
    <phoneticPr fontId="38" type="noConversion"/>
  </si>
  <si>
    <t>洋蔥甜不辣</t>
    <phoneticPr fontId="38" type="noConversion"/>
  </si>
  <si>
    <t>玉米濃湯</t>
    <phoneticPr fontId="38" type="noConversion"/>
  </si>
  <si>
    <t>玉米濃湯</t>
    <phoneticPr fontId="38" type="noConversion"/>
  </si>
  <si>
    <t>鹹魚炒飯</t>
    <phoneticPr fontId="38" type="noConversion"/>
  </si>
  <si>
    <t>檸檬雞腿</t>
    <phoneticPr fontId="38" type="noConversion"/>
  </si>
  <si>
    <t>豆鼓烏魚</t>
    <phoneticPr fontId="38" type="noConversion"/>
  </si>
  <si>
    <t>綠豆地瓜湯</t>
    <phoneticPr fontId="38" type="noConversion"/>
  </si>
  <si>
    <t>海帶結雞肉湯</t>
    <phoneticPr fontId="38" type="noConversion"/>
  </si>
  <si>
    <t xml:space="preserve">蘿蔔香菇頭湯
</t>
    <phoneticPr fontId="38" type="noConversion"/>
  </si>
  <si>
    <t>滷蛋</t>
    <phoneticPr fontId="38" type="noConversion"/>
  </si>
  <si>
    <t>紅蘿蔔炒蛋</t>
    <phoneticPr fontId="38" type="noConversion"/>
  </si>
  <si>
    <t>蠔菇花椰</t>
    <phoneticPr fontId="38" type="noConversion"/>
  </si>
  <si>
    <t>蝦皮高麗菜</t>
    <phoneticPr fontId="38" type="noConversion"/>
  </si>
  <si>
    <t>海芽蛋花湯</t>
    <phoneticPr fontId="38" type="noConversion"/>
  </si>
  <si>
    <r>
      <t xml:space="preserve">                                           </t>
    </r>
    <r>
      <rPr>
        <sz val="13"/>
        <color rgb="FF000000"/>
        <rFont val="新細明體"/>
        <family val="1"/>
        <charset val="136"/>
      </rPr>
      <t>班級：</t>
    </r>
    <r>
      <rPr>
        <u/>
        <sz val="13"/>
        <color rgb="FF000000"/>
        <rFont val="新細明體"/>
        <family val="1"/>
        <charset val="136"/>
      </rPr>
      <t xml:space="preserve">          </t>
    </r>
    <r>
      <rPr>
        <sz val="13"/>
        <color rgb="FF000000"/>
        <rFont val="新細明體"/>
        <family val="1"/>
        <charset val="136"/>
      </rPr>
      <t xml:space="preserve">                  調查日期：  110年 2月22日</t>
    </r>
    <phoneticPr fontId="38"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</si>
</sst>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m&quot;月&quot;d&quot;日&quot;"/>
    <numFmt numFmtId="177" formatCode="0.0_ "/>
    <numFmt numFmtId="179" formatCode="0_ "/>
  </numFmts>
  <fonts count="60">
    <font>
      <sz val="12"/>
      <color rgb="FF000000"/>
      <name val="PMingLiu"/>
    </font>
    <font>
      <sz val="11"/>
      <color rgb="FF000000"/>
      <name val="DFKai-SB"/>
      <family val="4"/>
      <charset val="136"/>
    </font>
    <font>
      <sz val="9"/>
      <color rgb="FF000000"/>
      <name val="PMingLiu"/>
      <family val="1"/>
      <charset val="136"/>
    </font>
    <font>
      <sz val="11"/>
      <color rgb="FF000000"/>
      <name val="PMingLiu"/>
      <family val="1"/>
      <charset val="136"/>
    </font>
    <font>
      <u/>
      <sz val="7"/>
      <color rgb="FF0000FF"/>
      <name val="PMingLiu"/>
      <family val="1"/>
      <charset val="136"/>
    </font>
    <font>
      <sz val="16"/>
      <color rgb="FF000000"/>
      <name val="Arial"/>
      <family val="2"/>
    </font>
    <font>
      <sz val="8"/>
      <color rgb="FF000000"/>
      <name val="PMingLiu"/>
      <family val="1"/>
      <charset val="136"/>
    </font>
    <font>
      <sz val="6"/>
      <color rgb="FF000000"/>
      <name val="PMingLiu"/>
      <family val="1"/>
      <charset val="136"/>
    </font>
    <font>
      <sz val="9"/>
      <color rgb="FF000000"/>
      <name val="Twentieth Century"/>
    </font>
    <font>
      <sz val="10"/>
      <color rgb="FF000000"/>
      <name val="PMingLiu"/>
      <family val="1"/>
      <charset val="136"/>
    </font>
    <font>
      <sz val="12"/>
      <name val="PMingLiu"/>
      <family val="1"/>
      <charset val="136"/>
    </font>
    <font>
      <sz val="9"/>
      <color rgb="FF000000"/>
      <name val="Times New Roman"/>
      <family val="1"/>
    </font>
    <font>
      <sz val="11"/>
      <color rgb="FF000000"/>
      <name val="Times New Roman"/>
      <family val="1"/>
    </font>
    <font>
      <sz val="8"/>
      <color rgb="FF000000"/>
      <name val="DFKai-SB"/>
      <family val="4"/>
      <charset val="136"/>
    </font>
    <font>
      <sz val="8"/>
      <color rgb="FF000000"/>
      <name val="Times New Roman"/>
      <family val="1"/>
    </font>
    <font>
      <sz val="8"/>
      <color rgb="FF000000"/>
      <name val="MingLiu"/>
      <family val="3"/>
      <charset val="136"/>
    </font>
    <font>
      <sz val="12"/>
      <color rgb="FF000000"/>
      <name val="DFKai-SB"/>
      <family val="4"/>
      <charset val="136"/>
    </font>
    <font>
      <sz val="12"/>
      <color rgb="FF000000"/>
      <name val="Twentieth Century"/>
    </font>
    <font>
      <sz val="12"/>
      <color rgb="FF000000"/>
      <name val="MingLiu"/>
      <family val="3"/>
      <charset val="136"/>
    </font>
    <font>
      <sz val="10"/>
      <color rgb="FF000000"/>
      <name val="DFKai-SB"/>
      <family val="4"/>
      <charset val="136"/>
    </font>
    <font>
      <sz val="9"/>
      <color rgb="FF000000"/>
      <name val="MingLiu"/>
      <family val="3"/>
      <charset val="136"/>
    </font>
    <font>
      <sz val="12"/>
      <color rgb="FF000000"/>
      <name val="華康少女文字w5"/>
      <family val="1"/>
      <charset val="136"/>
    </font>
    <font>
      <sz val="9"/>
      <color rgb="FF000000"/>
      <name val="華康少女文字w5"/>
      <family val="1"/>
      <charset val="136"/>
    </font>
    <font>
      <sz val="11"/>
      <color rgb="FF000000"/>
      <name val="華康少女文字w5"/>
      <family val="1"/>
      <charset val="136"/>
    </font>
    <font>
      <sz val="9"/>
      <color rgb="FF660066"/>
      <name val="PMingLiu"/>
      <family val="1"/>
      <charset val="136"/>
    </font>
    <font>
      <b/>
      <sz val="18"/>
      <color rgb="FF000000"/>
      <name val="PMingLiu"/>
      <family val="1"/>
      <charset val="136"/>
    </font>
    <font>
      <sz val="13"/>
      <color rgb="FF000000"/>
      <name val="Calibri"/>
      <family val="2"/>
    </font>
    <font>
      <b/>
      <sz val="13"/>
      <color rgb="FF000000"/>
      <name val="PMingLiu"/>
      <family val="1"/>
      <charset val="136"/>
    </font>
    <font>
      <sz val="13"/>
      <color rgb="FF000000"/>
      <name val="PMingLiu"/>
      <family val="1"/>
      <charset val="136"/>
    </font>
    <font>
      <sz val="6"/>
      <color rgb="FF000000"/>
      <name val="DFKai-SB"/>
      <family val="4"/>
      <charset val="136"/>
    </font>
    <font>
      <sz val="10"/>
      <color rgb="FF000000"/>
      <name val="Twentieth Century"/>
    </font>
    <font>
      <sz val="10"/>
      <color rgb="FF000000"/>
      <name val="MingLiu"/>
      <family val="3"/>
      <charset val="136"/>
    </font>
    <font>
      <sz val="9"/>
      <color rgb="FF000000"/>
      <name val="DFKai-SB"/>
      <family val="4"/>
      <charset val="136"/>
    </font>
    <font>
      <sz val="12"/>
      <color rgb="FF000000"/>
      <name val="標楷體"/>
      <family val="4"/>
      <charset val="136"/>
    </font>
    <font>
      <sz val="13"/>
      <color rgb="FF000000"/>
      <name val="新細明體"/>
      <family val="1"/>
      <charset val="136"/>
    </font>
    <font>
      <u/>
      <sz val="13"/>
      <color rgb="FF000000"/>
      <name val="新細明體"/>
      <family val="1"/>
      <charset val="136"/>
    </font>
    <font>
      <b/>
      <sz val="13"/>
      <color rgb="FF000000"/>
      <name val="新細明體"/>
      <family val="1"/>
      <charset val="136"/>
    </font>
    <font>
      <sz val="10"/>
      <color rgb="FF000000"/>
      <name val="標楷體"/>
      <family val="4"/>
      <charset val="136"/>
    </font>
    <font>
      <sz val="9"/>
      <name val="細明體"/>
      <family val="3"/>
      <charset val="136"/>
    </font>
    <font>
      <sz val="12"/>
      <color rgb="FF000000"/>
      <name val="PMingLiu"/>
      <family val="1"/>
      <charset val="136"/>
    </font>
    <font>
      <sz val="16"/>
      <color rgb="FF000000"/>
      <name val="細明體"/>
      <family val="3"/>
      <charset val="136"/>
    </font>
    <font>
      <sz val="12"/>
      <color theme="1"/>
      <name val="Calibri"/>
      <family val="2"/>
    </font>
    <font>
      <sz val="8"/>
      <color theme="1"/>
      <name val="PMingLiu"/>
      <family val="1"/>
      <charset val="136"/>
    </font>
    <font>
      <sz val="8"/>
      <color theme="1"/>
      <name val="Times New Roman"/>
      <family val="1"/>
    </font>
    <font>
      <sz val="8"/>
      <color theme="1"/>
      <name val="BiauKai"/>
    </font>
    <font>
      <sz val="11"/>
      <color theme="1"/>
      <name val="BiauKai"/>
    </font>
    <font>
      <sz val="12"/>
      <name val="Arial"/>
      <family val="2"/>
    </font>
    <font>
      <sz val="10"/>
      <color theme="1"/>
      <name val="BiauKai"/>
    </font>
    <font>
      <sz val="10"/>
      <color rgb="FF000000"/>
      <name val="BiauKai"/>
    </font>
    <font>
      <sz val="11"/>
      <color theme="1"/>
      <name val="MingLiu"/>
      <family val="3"/>
      <charset val="136"/>
    </font>
    <font>
      <sz val="10"/>
      <color theme="1"/>
      <name val="MingLiu"/>
      <family val="3"/>
      <charset val="136"/>
    </font>
    <font>
      <sz val="12"/>
      <color theme="1"/>
      <name val="新細明體"/>
      <family val="1"/>
      <charset val="136"/>
      <scheme val="minor"/>
    </font>
    <font>
      <sz val="9"/>
      <name val="新細明體"/>
      <family val="2"/>
      <charset val="136"/>
      <scheme val="minor"/>
    </font>
    <font>
      <sz val="14"/>
      <color rgb="FF7030A0"/>
      <name val="文鼎勘亭流"/>
      <family val="3"/>
      <charset val="136"/>
    </font>
    <font>
      <sz val="14"/>
      <color theme="4"/>
      <name val="文鼎勘亭流"/>
      <family val="3"/>
      <charset val="136"/>
    </font>
    <font>
      <sz val="14"/>
      <color theme="1"/>
      <name val="新細明體"/>
      <family val="2"/>
      <charset val="136"/>
      <scheme val="minor"/>
    </font>
    <font>
      <sz val="11"/>
      <color theme="1"/>
      <name val="華康少女文字W5"/>
      <family val="5"/>
      <charset val="136"/>
    </font>
    <font>
      <sz val="11"/>
      <color theme="1"/>
      <name val="新細明體"/>
      <family val="1"/>
      <charset val="136"/>
      <scheme val="minor"/>
    </font>
    <font>
      <sz val="11"/>
      <color theme="1"/>
      <name val="細明體"/>
      <family val="3"/>
      <charset val="136"/>
    </font>
    <font>
      <sz val="10"/>
      <color theme="1"/>
      <name val="細明體"/>
      <family val="3"/>
      <charset val="136"/>
    </font>
  </fonts>
  <fills count="3">
    <fill>
      <patternFill patternType="none"/>
    </fill>
    <fill>
      <patternFill patternType="gray125"/>
    </fill>
    <fill>
      <patternFill patternType="solid">
        <fgColor theme="7" tint="0.79998168889431442"/>
        <bgColor indexed="64"/>
      </patternFill>
    </fill>
  </fills>
  <borders count="15">
    <border>
      <left/>
      <right/>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style="thin">
        <color rgb="FF000000"/>
      </right>
      <top style="thin">
        <color rgb="FF000000"/>
      </top>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bottom style="thin">
        <color rgb="FF000000"/>
      </bottom>
      <diagonal/>
    </border>
    <border>
      <left/>
      <right/>
      <top style="thin">
        <color rgb="FF000000"/>
      </top>
      <bottom style="thin">
        <color rgb="FF000000"/>
      </bottom>
      <diagonal/>
    </border>
    <border>
      <left style="medium">
        <color rgb="FF000000"/>
      </left>
      <right/>
      <top style="medium">
        <color rgb="FF000000"/>
      </top>
      <bottom/>
      <diagonal/>
    </border>
    <border>
      <left style="medium">
        <color rgb="FF000000"/>
      </left>
      <right/>
      <top/>
      <bottom style="medium">
        <color rgb="FF000000"/>
      </bottom>
      <diagonal/>
    </border>
    <border>
      <left style="thin">
        <color indexed="64"/>
      </left>
      <right style="thin">
        <color indexed="64"/>
      </right>
      <top style="thin">
        <color indexed="64"/>
      </top>
      <bottom style="thin">
        <color indexed="64"/>
      </bottom>
      <diagonal/>
    </border>
    <border>
      <left/>
      <right/>
      <top/>
      <bottom style="thin">
        <color rgb="FF000000"/>
      </bottom>
      <diagonal/>
    </border>
    <border>
      <left style="thin">
        <color rgb="FF000000"/>
      </left>
      <right/>
      <top/>
      <bottom style="thin">
        <color rgb="FF000000"/>
      </bottom>
      <diagonal/>
    </border>
  </borders>
  <cellStyleXfs count="1">
    <xf numFmtId="0" fontId="0" fillId="0" borderId="0"/>
  </cellStyleXfs>
  <cellXfs count="197">
    <xf numFmtId="0" fontId="0" fillId="0" borderId="0" xfId="0" applyFont="1" applyAlignment="1">
      <alignment vertical="center"/>
    </xf>
    <xf numFmtId="0" fontId="0" fillId="0" borderId="0" xfId="0" applyFont="1" applyAlignment="1">
      <alignment horizontal="center" vertical="center"/>
    </xf>
    <xf numFmtId="0" fontId="3" fillId="0" borderId="0" xfId="0" applyFont="1" applyAlignment="1">
      <alignment vertical="center"/>
    </xf>
    <xf numFmtId="0" fontId="6" fillId="0" borderId="2" xfId="0" applyFont="1" applyBorder="1" applyAlignment="1">
      <alignment vertical="center" wrapText="1"/>
    </xf>
    <xf numFmtId="0" fontId="8" fillId="0" borderId="2" xfId="0" applyFont="1" applyBorder="1" applyAlignment="1">
      <alignment horizontal="center" vertical="center" wrapText="1"/>
    </xf>
    <xf numFmtId="176" fontId="11" fillId="0" borderId="2" xfId="0" applyNumberFormat="1" applyFont="1" applyBorder="1" applyAlignment="1">
      <alignment horizontal="center" vertical="center" wrapText="1"/>
    </xf>
    <xf numFmtId="0" fontId="0" fillId="0" borderId="2" xfId="0" applyFont="1" applyBorder="1" applyAlignment="1">
      <alignment horizontal="center" vertical="center" wrapText="1"/>
    </xf>
    <xf numFmtId="0" fontId="9" fillId="0" borderId="2" xfId="0" applyFont="1" applyBorder="1" applyAlignment="1">
      <alignment horizontal="center" vertical="center" wrapText="1"/>
    </xf>
    <xf numFmtId="0" fontId="12" fillId="0" borderId="2" xfId="0" applyFont="1" applyBorder="1" applyAlignment="1">
      <alignment horizontal="left" vertical="center" wrapText="1"/>
    </xf>
    <xf numFmtId="0" fontId="6" fillId="0" borderId="2" xfId="0" applyFont="1" applyBorder="1" applyAlignment="1">
      <alignment horizontal="left" vertical="center" wrapText="1"/>
    </xf>
    <xf numFmtId="1" fontId="13" fillId="0" borderId="2" xfId="0" applyNumberFormat="1" applyFont="1" applyBorder="1" applyAlignment="1">
      <alignment horizontal="left" vertical="center" wrapText="1"/>
    </xf>
    <xf numFmtId="0" fontId="14" fillId="0" borderId="2" xfId="0" applyFont="1" applyBorder="1" applyAlignment="1">
      <alignment horizontal="left" vertical="center" wrapText="1"/>
    </xf>
    <xf numFmtId="1" fontId="0" fillId="0" borderId="2" xfId="0" applyNumberFormat="1" applyFont="1" applyBorder="1" applyAlignment="1">
      <alignment vertical="center"/>
    </xf>
    <xf numFmtId="1" fontId="0" fillId="0" borderId="0" xfId="0" applyNumberFormat="1" applyFont="1" applyAlignment="1">
      <alignment vertical="center"/>
    </xf>
    <xf numFmtId="0" fontId="6" fillId="0" borderId="2" xfId="0" applyFont="1" applyBorder="1" applyAlignment="1">
      <alignment horizontal="center" vertical="center" wrapText="1"/>
    </xf>
    <xf numFmtId="0" fontId="13" fillId="0" borderId="6" xfId="0" applyFont="1" applyBorder="1" applyAlignment="1">
      <alignment horizontal="center" vertical="center" wrapText="1"/>
    </xf>
    <xf numFmtId="0" fontId="9" fillId="0" borderId="3" xfId="0" applyFont="1" applyBorder="1" applyAlignment="1">
      <alignment horizontal="center" vertical="center" wrapText="1"/>
    </xf>
    <xf numFmtId="0" fontId="15" fillId="0" borderId="5" xfId="0" applyFont="1" applyBorder="1" applyAlignment="1">
      <alignment horizontal="left" vertical="center" wrapText="1"/>
    </xf>
    <xf numFmtId="0" fontId="14" fillId="0" borderId="6" xfId="0" applyFont="1" applyBorder="1" applyAlignment="1">
      <alignment horizontal="left" vertical="center" wrapText="1"/>
    </xf>
    <xf numFmtId="0" fontId="15" fillId="0" borderId="6" xfId="0" applyFont="1" applyBorder="1" applyAlignment="1">
      <alignment horizontal="left" vertical="center" wrapText="1"/>
    </xf>
    <xf numFmtId="0" fontId="16" fillId="0" borderId="2" xfId="0" applyFont="1" applyBorder="1" applyAlignment="1">
      <alignment horizontal="center" vertical="center"/>
    </xf>
    <xf numFmtId="0" fontId="14" fillId="0" borderId="5" xfId="0" applyFont="1" applyBorder="1" applyAlignment="1">
      <alignment horizontal="left" vertical="center" wrapText="1"/>
    </xf>
    <xf numFmtId="0" fontId="6" fillId="0" borderId="0" xfId="0" applyFont="1" applyAlignment="1">
      <alignment vertical="center"/>
    </xf>
    <xf numFmtId="0" fontId="0" fillId="0" borderId="2" xfId="0" applyFont="1" applyBorder="1" applyAlignment="1">
      <alignment horizontal="center" vertical="center"/>
    </xf>
    <xf numFmtId="0" fontId="17" fillId="0" borderId="2" xfId="0" applyFont="1" applyBorder="1" applyAlignment="1">
      <alignment horizontal="center" vertical="center" wrapText="1"/>
    </xf>
    <xf numFmtId="0" fontId="16" fillId="0" borderId="2" xfId="0" applyFont="1" applyBorder="1" applyAlignment="1">
      <alignment horizontal="center" vertical="center" wrapText="1"/>
    </xf>
    <xf numFmtId="0" fontId="14" fillId="0" borderId="8" xfId="0" applyFont="1" applyBorder="1" applyAlignment="1">
      <alignment horizontal="left" vertical="center" wrapText="1"/>
    </xf>
    <xf numFmtId="0" fontId="14" fillId="0" borderId="4" xfId="0" applyFont="1" applyBorder="1" applyAlignment="1">
      <alignment horizontal="left" vertical="center" wrapText="1"/>
    </xf>
    <xf numFmtId="0" fontId="0" fillId="0" borderId="0" xfId="0" applyFont="1" applyAlignment="1">
      <alignment vertical="center"/>
    </xf>
    <xf numFmtId="0" fontId="6" fillId="0" borderId="2" xfId="0" applyFont="1" applyBorder="1" applyAlignment="1">
      <alignment vertical="center"/>
    </xf>
    <xf numFmtId="0" fontId="18" fillId="0" borderId="2" xfId="0" applyFont="1" applyBorder="1" applyAlignment="1">
      <alignment horizontal="center" vertical="center" wrapText="1"/>
    </xf>
    <xf numFmtId="0" fontId="13" fillId="0" borderId="2" xfId="0" applyFont="1" applyBorder="1" applyAlignment="1">
      <alignment horizontal="center" vertical="center" wrapText="1"/>
    </xf>
    <xf numFmtId="0" fontId="0" fillId="0" borderId="3" xfId="0" applyFont="1" applyBorder="1" applyAlignment="1">
      <alignment horizontal="center" vertical="center"/>
    </xf>
    <xf numFmtId="0" fontId="16" fillId="0" borderId="2" xfId="0" applyFont="1" applyBorder="1" applyAlignment="1">
      <alignment vertical="center" wrapText="1"/>
    </xf>
    <xf numFmtId="0" fontId="1" fillId="0" borderId="2" xfId="0" applyFont="1" applyBorder="1" applyAlignment="1">
      <alignment vertical="center"/>
    </xf>
    <xf numFmtId="0" fontId="16" fillId="0" borderId="2" xfId="0" applyFont="1" applyBorder="1" applyAlignment="1">
      <alignment vertical="center"/>
    </xf>
    <xf numFmtId="0" fontId="1" fillId="0" borderId="2" xfId="0" applyFont="1" applyBorder="1" applyAlignment="1">
      <alignment horizontal="center" vertical="center"/>
    </xf>
    <xf numFmtId="1" fontId="19" fillId="0" borderId="2" xfId="0" applyNumberFormat="1" applyFont="1" applyBorder="1" applyAlignment="1">
      <alignment horizontal="left" vertical="center" wrapText="1"/>
    </xf>
    <xf numFmtId="0" fontId="16" fillId="0" borderId="2" xfId="0" applyFont="1" applyBorder="1" applyAlignment="1">
      <alignment horizontal="center" vertical="top" wrapText="1"/>
    </xf>
    <xf numFmtId="0" fontId="6" fillId="0" borderId="2" xfId="0" applyFont="1" applyBorder="1" applyAlignment="1">
      <alignment horizontal="right" vertical="center" wrapText="1"/>
    </xf>
    <xf numFmtId="1" fontId="0" fillId="0" borderId="2" xfId="0" applyNumberFormat="1" applyFont="1" applyBorder="1" applyAlignment="1">
      <alignment horizontal="right" vertical="center"/>
    </xf>
    <xf numFmtId="0" fontId="20" fillId="0" borderId="6" xfId="0" applyFont="1" applyBorder="1" applyAlignment="1">
      <alignment vertical="center" wrapText="1"/>
    </xf>
    <xf numFmtId="177" fontId="9" fillId="0" borderId="2" xfId="0" applyNumberFormat="1" applyFont="1" applyBorder="1" applyAlignment="1">
      <alignment horizontal="left" vertical="center"/>
    </xf>
    <xf numFmtId="1" fontId="9" fillId="0" borderId="2" xfId="0" applyNumberFormat="1" applyFont="1" applyBorder="1" applyAlignment="1">
      <alignment horizontal="left" vertical="center"/>
    </xf>
    <xf numFmtId="0" fontId="9" fillId="0" borderId="2" xfId="0" applyFont="1" applyBorder="1" applyAlignment="1">
      <alignment horizontal="left" vertical="center"/>
    </xf>
    <xf numFmtId="1" fontId="9" fillId="0" borderId="2" xfId="0" applyNumberFormat="1" applyFont="1" applyBorder="1" applyAlignment="1">
      <alignment horizontal="right" vertical="center"/>
    </xf>
    <xf numFmtId="177" fontId="0" fillId="0" borderId="0" xfId="0" applyNumberFormat="1" applyFont="1" applyAlignment="1">
      <alignment vertical="center"/>
    </xf>
    <xf numFmtId="0" fontId="21" fillId="0" borderId="0" xfId="0" applyFont="1" applyAlignment="1">
      <alignment vertical="center"/>
    </xf>
    <xf numFmtId="0" fontId="22" fillId="0" borderId="0" xfId="0" applyFont="1" applyAlignment="1">
      <alignment vertical="center"/>
    </xf>
    <xf numFmtId="0" fontId="2" fillId="0" borderId="0" xfId="0" applyFont="1" applyAlignment="1">
      <alignment vertical="center"/>
    </xf>
    <xf numFmtId="0" fontId="2" fillId="0" borderId="0" xfId="0" applyFont="1" applyAlignment="1">
      <alignment horizontal="center" vertical="center"/>
    </xf>
    <xf numFmtId="0" fontId="14" fillId="0" borderId="0" xfId="0" applyFont="1" applyAlignment="1">
      <alignment horizontal="left" vertical="center" wrapText="1"/>
    </xf>
    <xf numFmtId="0" fontId="6" fillId="0" borderId="0" xfId="0" applyFont="1" applyAlignment="1">
      <alignment horizontal="left" vertical="center" wrapText="1"/>
    </xf>
    <xf numFmtId="0" fontId="23" fillId="0" borderId="0" xfId="0" applyFont="1" applyAlignment="1">
      <alignment vertical="center"/>
    </xf>
    <xf numFmtId="0" fontId="24" fillId="0" borderId="0" xfId="0" applyFont="1" applyAlignment="1">
      <alignment horizontal="left" vertical="center"/>
    </xf>
    <xf numFmtId="0" fontId="25" fillId="0" borderId="0" xfId="0" applyFont="1" applyAlignment="1">
      <alignment horizontal="left" vertical="center"/>
    </xf>
    <xf numFmtId="0" fontId="27" fillId="0" borderId="0" xfId="0" applyFont="1" applyAlignment="1">
      <alignment vertical="center"/>
    </xf>
    <xf numFmtId="0" fontId="28" fillId="0" borderId="10" xfId="0" applyFont="1" applyBorder="1" applyAlignment="1">
      <alignment horizontal="center" vertical="center" wrapText="1"/>
    </xf>
    <xf numFmtId="0" fontId="28" fillId="0" borderId="2" xfId="0" applyFont="1" applyBorder="1" applyAlignment="1">
      <alignment horizontal="center" vertical="center" wrapText="1"/>
    </xf>
    <xf numFmtId="0" fontId="0" fillId="0" borderId="7" xfId="0" applyFont="1" applyBorder="1" applyAlignment="1">
      <alignment vertical="center" wrapText="1"/>
    </xf>
    <xf numFmtId="0" fontId="28" fillId="0" borderId="2" xfId="0" applyFont="1" applyBorder="1" applyAlignment="1">
      <alignment vertical="center" wrapText="1"/>
    </xf>
    <xf numFmtId="0" fontId="3" fillId="0" borderId="7" xfId="0" applyFont="1" applyBorder="1" applyAlignment="1">
      <alignment horizontal="center" vertical="center" wrapText="1"/>
    </xf>
    <xf numFmtId="0" fontId="0" fillId="0" borderId="2" xfId="0" applyFont="1" applyBorder="1" applyAlignment="1">
      <alignment vertical="center"/>
    </xf>
    <xf numFmtId="0" fontId="3" fillId="0" borderId="11" xfId="0" applyFont="1" applyBorder="1" applyAlignment="1">
      <alignment horizontal="center" vertical="center" wrapText="1"/>
    </xf>
    <xf numFmtId="0" fontId="28" fillId="0" borderId="2" xfId="0" applyFont="1" applyBorder="1" applyAlignment="1">
      <alignment vertical="top" wrapText="1"/>
    </xf>
    <xf numFmtId="0" fontId="28" fillId="0" borderId="0" xfId="0" applyFont="1" applyAlignment="1">
      <alignment horizontal="left" vertical="center"/>
    </xf>
    <xf numFmtId="0" fontId="27" fillId="0" borderId="0" xfId="0" applyFont="1" applyAlignment="1">
      <alignment horizontal="left" vertical="center"/>
    </xf>
    <xf numFmtId="0" fontId="0" fillId="0" borderId="0" xfId="0" applyFont="1" applyAlignment="1">
      <alignment horizontal="left" vertical="center"/>
    </xf>
    <xf numFmtId="0" fontId="25" fillId="0" borderId="0" xfId="0" applyFont="1" applyAlignment="1">
      <alignment vertical="center"/>
    </xf>
    <xf numFmtId="0" fontId="25" fillId="0" borderId="0" xfId="0" applyFont="1" applyAlignment="1">
      <alignment horizontal="center" vertical="center"/>
    </xf>
    <xf numFmtId="0" fontId="28" fillId="0" borderId="7" xfId="0" applyFont="1" applyBorder="1" applyAlignment="1">
      <alignment vertical="center" wrapText="1"/>
    </xf>
    <xf numFmtId="176" fontId="9" fillId="0" borderId="2" xfId="0" applyNumberFormat="1" applyFont="1" applyBorder="1" applyAlignment="1">
      <alignment horizontal="center" vertical="center" wrapText="1"/>
    </xf>
    <xf numFmtId="0" fontId="14" fillId="0" borderId="6" xfId="0" applyFont="1" applyBorder="1" applyAlignment="1">
      <alignment horizontal="center" vertical="center" wrapText="1"/>
    </xf>
    <xf numFmtId="0" fontId="2" fillId="0" borderId="2" xfId="0" applyFont="1" applyBorder="1" applyAlignment="1">
      <alignment horizontal="center" vertical="center" wrapText="1"/>
    </xf>
    <xf numFmtId="0" fontId="13" fillId="0" borderId="5" xfId="0" applyFont="1" applyBorder="1" applyAlignment="1">
      <alignment horizontal="center" vertical="center" wrapText="1"/>
    </xf>
    <xf numFmtId="0" fontId="20" fillId="0" borderId="2" xfId="0" applyFont="1" applyBorder="1" applyAlignment="1">
      <alignment horizontal="center" vertical="center" wrapText="1"/>
    </xf>
    <xf numFmtId="1" fontId="2" fillId="0" borderId="2" xfId="0" applyNumberFormat="1" applyFont="1" applyBorder="1" applyAlignment="1">
      <alignment horizontal="left" vertical="center"/>
    </xf>
    <xf numFmtId="0" fontId="6" fillId="0" borderId="5" xfId="0" applyFont="1" applyBorder="1" applyAlignment="1">
      <alignment horizontal="left" vertical="center" wrapText="1"/>
    </xf>
    <xf numFmtId="0" fontId="29" fillId="0" borderId="2" xfId="0" applyFont="1" applyBorder="1" applyAlignment="1">
      <alignment horizontal="center" vertical="center" wrapText="1"/>
    </xf>
    <xf numFmtId="0" fontId="19" fillId="0" borderId="2" xfId="0" applyFont="1" applyBorder="1" applyAlignment="1">
      <alignment horizontal="center" vertical="center" wrapText="1"/>
    </xf>
    <xf numFmtId="177" fontId="9" fillId="0" borderId="2" xfId="0" applyNumberFormat="1" applyFont="1" applyBorder="1" applyAlignment="1">
      <alignment horizontal="center" vertical="center"/>
    </xf>
    <xf numFmtId="0" fontId="11" fillId="0" borderId="6" xfId="0" applyFont="1" applyBorder="1" applyAlignment="1">
      <alignment horizontal="left" vertical="center" wrapText="1"/>
    </xf>
    <xf numFmtId="0" fontId="9" fillId="0" borderId="2" xfId="0" applyFont="1" applyBorder="1" applyAlignment="1">
      <alignment horizontal="center" vertical="center"/>
    </xf>
    <xf numFmtId="0" fontId="30" fillId="0" borderId="2" xfId="0" applyFont="1" applyBorder="1" applyAlignment="1">
      <alignment horizontal="center" vertical="center" wrapText="1"/>
    </xf>
    <xf numFmtId="0" fontId="9" fillId="0" borderId="0" xfId="0" applyFont="1" applyAlignment="1">
      <alignment vertical="center"/>
    </xf>
    <xf numFmtId="0" fontId="31" fillId="0" borderId="2" xfId="0" applyFont="1" applyBorder="1" applyAlignment="1">
      <alignment horizontal="center" vertical="center" wrapText="1"/>
    </xf>
    <xf numFmtId="0" fontId="9" fillId="0" borderId="3" xfId="0" applyFont="1" applyBorder="1" applyAlignment="1">
      <alignment horizontal="center" vertical="center"/>
    </xf>
    <xf numFmtId="0" fontId="19" fillId="0" borderId="2" xfId="0" applyFont="1" applyBorder="1" applyAlignment="1">
      <alignment vertical="center" wrapText="1"/>
    </xf>
    <xf numFmtId="0" fontId="19" fillId="0" borderId="2" xfId="0" applyFont="1" applyBorder="1" applyAlignment="1">
      <alignment vertical="center"/>
    </xf>
    <xf numFmtId="0" fontId="19" fillId="0" borderId="2" xfId="0" applyFont="1" applyBorder="1" applyAlignment="1">
      <alignment horizontal="center" vertical="center"/>
    </xf>
    <xf numFmtId="0" fontId="32" fillId="0" borderId="2" xfId="0" applyFont="1" applyBorder="1" applyAlignment="1">
      <alignment horizontal="center" vertical="center" wrapText="1"/>
    </xf>
    <xf numFmtId="0" fontId="19" fillId="0" borderId="2" xfId="0" applyFont="1" applyBorder="1" applyAlignment="1">
      <alignment horizontal="center" vertical="top" wrapText="1"/>
    </xf>
    <xf numFmtId="0" fontId="14" fillId="0" borderId="2" xfId="0" applyFont="1" applyBorder="1" applyAlignment="1">
      <alignment horizontal="right" vertical="center" wrapText="1"/>
    </xf>
    <xf numFmtId="0" fontId="9" fillId="0" borderId="2" xfId="0" applyFont="1" applyBorder="1" applyAlignment="1">
      <alignment horizontal="center" vertical="center" wrapText="1"/>
    </xf>
    <xf numFmtId="0" fontId="0" fillId="0" borderId="0" xfId="0" applyFont="1" applyAlignment="1">
      <alignment vertical="center"/>
    </xf>
    <xf numFmtId="0" fontId="39" fillId="0" borderId="2" xfId="0" applyFont="1" applyBorder="1" applyAlignment="1">
      <alignment horizontal="center" vertical="center" wrapText="1"/>
    </xf>
    <xf numFmtId="0" fontId="16" fillId="0" borderId="1" xfId="0" applyFont="1" applyBorder="1" applyAlignment="1">
      <alignment horizontal="center" vertical="center" wrapText="1"/>
    </xf>
    <xf numFmtId="0" fontId="13" fillId="0" borderId="1" xfId="0" applyFont="1" applyBorder="1" applyAlignment="1">
      <alignment horizontal="center" vertical="center" wrapText="1"/>
    </xf>
    <xf numFmtId="0" fontId="1" fillId="0" borderId="1" xfId="0" applyFont="1" applyBorder="1" applyAlignment="1">
      <alignment horizontal="left" vertical="center" wrapText="1"/>
    </xf>
    <xf numFmtId="0" fontId="13" fillId="0" borderId="1" xfId="0" applyFont="1" applyBorder="1" applyAlignment="1">
      <alignment horizontal="right" vertical="center" wrapText="1"/>
    </xf>
    <xf numFmtId="1" fontId="13" fillId="0" borderId="1" xfId="0" applyNumberFormat="1" applyFont="1" applyBorder="1" applyAlignment="1">
      <alignment horizontal="left" vertical="center" wrapText="1"/>
    </xf>
    <xf numFmtId="0" fontId="13" fillId="0" borderId="1" xfId="0" applyFont="1" applyBorder="1" applyAlignment="1">
      <alignment horizontal="left" vertical="center" wrapText="1"/>
    </xf>
    <xf numFmtId="1" fontId="16" fillId="0" borderId="1" xfId="0" applyNumberFormat="1" applyFont="1" applyBorder="1" applyAlignment="1">
      <alignment horizontal="right" vertical="center"/>
    </xf>
    <xf numFmtId="0" fontId="20" fillId="0" borderId="8" xfId="0" applyFont="1" applyBorder="1" applyAlignment="1">
      <alignment vertical="center" wrapText="1"/>
    </xf>
    <xf numFmtId="177" fontId="9" fillId="0" borderId="4" xfId="0" applyNumberFormat="1" applyFont="1" applyBorder="1" applyAlignment="1">
      <alignment horizontal="left" vertical="center"/>
    </xf>
    <xf numFmtId="1" fontId="9" fillId="0" borderId="4" xfId="0" applyNumberFormat="1" applyFont="1" applyBorder="1" applyAlignment="1">
      <alignment horizontal="left" vertical="center"/>
    </xf>
    <xf numFmtId="0" fontId="9" fillId="0" borderId="4" xfId="0" applyFont="1" applyBorder="1" applyAlignment="1">
      <alignment horizontal="left" vertical="center"/>
    </xf>
    <xf numFmtId="1" fontId="9" fillId="0" borderId="4" xfId="0" applyNumberFormat="1" applyFont="1" applyBorder="1" applyAlignment="1">
      <alignment horizontal="right" vertical="center"/>
    </xf>
    <xf numFmtId="1" fontId="41" fillId="0" borderId="2" xfId="0" applyNumberFormat="1" applyFont="1" applyBorder="1" applyAlignment="1">
      <alignment horizontal="right" vertical="center"/>
    </xf>
    <xf numFmtId="0" fontId="42" fillId="0" borderId="2" xfId="0" applyFont="1" applyBorder="1" applyAlignment="1">
      <alignment horizontal="right" vertical="center" wrapText="1"/>
    </xf>
    <xf numFmtId="0" fontId="43" fillId="0" borderId="2" xfId="0" applyFont="1" applyBorder="1" applyAlignment="1">
      <alignment horizontal="right" vertical="center" wrapText="1"/>
    </xf>
    <xf numFmtId="1" fontId="44" fillId="0" borderId="2" xfId="0" applyNumberFormat="1" applyFont="1" applyBorder="1" applyAlignment="1">
      <alignment horizontal="right" vertical="center" wrapText="1"/>
    </xf>
    <xf numFmtId="0" fontId="44" fillId="0" borderId="2" xfId="0" applyFont="1" applyBorder="1" applyAlignment="1">
      <alignment horizontal="left" vertical="center" wrapText="1"/>
    </xf>
    <xf numFmtId="0" fontId="45" fillId="0" borderId="2" xfId="0" applyFont="1" applyBorder="1" applyAlignment="1">
      <alignment horizontal="center" wrapText="1"/>
    </xf>
    <xf numFmtId="0" fontId="48" fillId="0" borderId="2" xfId="0" applyFont="1" applyBorder="1" applyAlignment="1">
      <alignment horizontal="center" vertical="center" wrapText="1"/>
    </xf>
    <xf numFmtId="176" fontId="11" fillId="0" borderId="1" xfId="0" applyNumberFormat="1" applyFont="1" applyBorder="1" applyAlignment="1">
      <alignment horizontal="center" vertical="center" wrapText="1"/>
    </xf>
    <xf numFmtId="0" fontId="0" fillId="0" borderId="1" xfId="0" applyFont="1" applyBorder="1" applyAlignment="1">
      <alignment horizontal="center" vertical="center" wrapText="1"/>
    </xf>
    <xf numFmtId="0" fontId="19" fillId="0" borderId="1" xfId="0" applyFont="1" applyBorder="1" applyAlignment="1">
      <alignment horizontal="center" vertical="center" wrapText="1"/>
    </xf>
    <xf numFmtId="0" fontId="1" fillId="0" borderId="1" xfId="0" applyFont="1" applyBorder="1" applyAlignment="1">
      <alignment horizontal="right" vertical="center" wrapText="1"/>
    </xf>
    <xf numFmtId="177" fontId="9" fillId="0" borderId="4" xfId="0" applyNumberFormat="1" applyFont="1" applyBorder="1" applyAlignment="1">
      <alignment horizontal="center" vertical="center"/>
    </xf>
    <xf numFmtId="176" fontId="11" fillId="0" borderId="12" xfId="0" applyNumberFormat="1" applyFont="1" applyBorder="1" applyAlignment="1">
      <alignment horizontal="center" vertical="center" wrapText="1"/>
    </xf>
    <xf numFmtId="0" fontId="49" fillId="0" borderId="2" xfId="0" applyFont="1" applyBorder="1" applyAlignment="1">
      <alignment horizontal="center" wrapText="1"/>
    </xf>
    <xf numFmtId="0" fontId="47" fillId="0" borderId="2" xfId="0" applyFont="1" applyBorder="1" applyAlignment="1">
      <alignment horizontal="center" vertical="center" wrapText="1"/>
    </xf>
    <xf numFmtId="0" fontId="50" fillId="0" borderId="7" xfId="0" applyFont="1" applyBorder="1" applyAlignment="1">
      <alignment horizontal="center" wrapText="1"/>
    </xf>
    <xf numFmtId="0" fontId="51" fillId="2" borderId="0" xfId="0" applyFont="1" applyFill="1" applyAlignment="1">
      <alignment vertical="center"/>
    </xf>
    <xf numFmtId="0" fontId="51" fillId="2" borderId="0" xfId="0" applyFont="1" applyFill="1" applyBorder="1" applyAlignment="1">
      <alignment vertical="center"/>
    </xf>
    <xf numFmtId="0" fontId="53" fillId="2" borderId="0" xfId="0" applyFont="1" applyFill="1" applyBorder="1" applyAlignment="1">
      <alignment vertical="center"/>
    </xf>
    <xf numFmtId="0" fontId="53" fillId="2" borderId="0" xfId="0" applyFont="1" applyFill="1" applyBorder="1" applyAlignment="1">
      <alignment horizontal="center" vertical="center"/>
    </xf>
    <xf numFmtId="0" fontId="54" fillId="2" borderId="0" xfId="0" applyFont="1" applyFill="1" applyBorder="1" applyAlignment="1">
      <alignment horizontal="center" vertical="center"/>
    </xf>
    <xf numFmtId="0" fontId="55" fillId="2" borderId="0" xfId="0" applyFont="1" applyFill="1" applyBorder="1" applyAlignment="1">
      <alignment horizontal="center" vertical="center"/>
    </xf>
    <xf numFmtId="1" fontId="0" fillId="2" borderId="0" xfId="0" applyNumberFormat="1" applyFill="1" applyBorder="1" applyAlignment="1">
      <alignment vertical="center"/>
    </xf>
    <xf numFmtId="0" fontId="56" fillId="2" borderId="0" xfId="0" applyFont="1" applyFill="1" applyAlignment="1">
      <alignment vertical="center"/>
    </xf>
    <xf numFmtId="0" fontId="57" fillId="2" borderId="0" xfId="0" applyFont="1" applyFill="1" applyAlignment="1">
      <alignment vertical="center"/>
    </xf>
    <xf numFmtId="0" fontId="0" fillId="2" borderId="0" xfId="0" applyFill="1" applyAlignment="1">
      <alignment vertical="center"/>
    </xf>
    <xf numFmtId="0" fontId="54" fillId="2" borderId="0" xfId="0" applyFont="1" applyFill="1" applyAlignment="1">
      <alignment vertical="center"/>
    </xf>
    <xf numFmtId="0" fontId="54" fillId="2" borderId="0" xfId="0" applyFont="1" applyFill="1" applyAlignment="1">
      <alignment horizontal="center" vertical="center"/>
    </xf>
    <xf numFmtId="0" fontId="55" fillId="2" borderId="0" xfId="0" applyFont="1" applyFill="1" applyAlignment="1">
      <alignment horizontal="center" vertical="center"/>
    </xf>
    <xf numFmtId="0" fontId="55" fillId="2" borderId="0" xfId="0" applyFont="1" applyFill="1" applyAlignment="1">
      <alignment vertical="center"/>
    </xf>
    <xf numFmtId="0" fontId="50" fillId="0" borderId="6" xfId="0" applyFont="1" applyBorder="1" applyAlignment="1">
      <alignment horizontal="center" wrapText="1"/>
    </xf>
    <xf numFmtId="0" fontId="0" fillId="0" borderId="0" xfId="0" applyFont="1" applyAlignment="1">
      <alignment vertical="center"/>
    </xf>
    <xf numFmtId="0" fontId="10" fillId="0" borderId="4" xfId="0" applyFont="1" applyBorder="1" applyAlignment="1">
      <alignment vertical="center"/>
    </xf>
    <xf numFmtId="0" fontId="58" fillId="0" borderId="2" xfId="0" applyFont="1" applyBorder="1" applyAlignment="1">
      <alignment horizontal="center" wrapText="1"/>
    </xf>
    <xf numFmtId="0" fontId="0" fillId="0" borderId="0" xfId="0" applyFont="1" applyAlignment="1">
      <alignment vertical="center"/>
    </xf>
    <xf numFmtId="0" fontId="24" fillId="0" borderId="0" xfId="0" applyFont="1" applyAlignment="1">
      <alignment horizontal="left" vertical="center"/>
    </xf>
    <xf numFmtId="0" fontId="6" fillId="0" borderId="6" xfId="0" applyFont="1" applyBorder="1" applyAlignment="1">
      <alignment vertical="center" wrapText="1"/>
    </xf>
    <xf numFmtId="0" fontId="10" fillId="0" borderId="14" xfId="0" applyFont="1" applyBorder="1" applyAlignment="1">
      <alignment vertical="center"/>
    </xf>
    <xf numFmtId="0" fontId="10" fillId="0" borderId="8" xfId="0" applyFont="1" applyBorder="1" applyAlignment="1">
      <alignment vertical="center"/>
    </xf>
    <xf numFmtId="1" fontId="13" fillId="0" borderId="4" xfId="0" applyNumberFormat="1" applyFont="1" applyBorder="1" applyAlignment="1">
      <alignment horizontal="left" vertical="center" wrapText="1"/>
    </xf>
    <xf numFmtId="0" fontId="10" fillId="0" borderId="12" xfId="0" applyFont="1" applyBorder="1" applyAlignment="1">
      <alignment vertical="center"/>
    </xf>
    <xf numFmtId="0" fontId="39" fillId="0" borderId="0" xfId="0" applyFont="1" applyAlignment="1">
      <alignment vertical="center"/>
    </xf>
    <xf numFmtId="176" fontId="6" fillId="0" borderId="2" xfId="0" applyNumberFormat="1" applyFont="1" applyBorder="1" applyAlignment="1">
      <alignment horizontal="center" vertical="center" wrapText="1"/>
    </xf>
    <xf numFmtId="0" fontId="0" fillId="0" borderId="0" xfId="0" applyFont="1" applyAlignment="1">
      <alignment vertical="center"/>
    </xf>
    <xf numFmtId="0" fontId="24" fillId="0" borderId="0" xfId="0" applyFont="1" applyAlignment="1">
      <alignment horizontal="left" vertical="center"/>
    </xf>
    <xf numFmtId="0" fontId="0" fillId="0" borderId="0" xfId="0" applyFont="1" applyAlignment="1">
      <alignment horizontal="center" vertical="center"/>
    </xf>
    <xf numFmtId="0" fontId="0" fillId="0" borderId="0" xfId="0" applyFont="1" applyAlignment="1">
      <alignment horizontal="left" vertical="center"/>
    </xf>
    <xf numFmtId="0" fontId="10" fillId="0" borderId="4" xfId="0" applyFont="1" applyBorder="1" applyAlignment="1">
      <alignment vertical="center"/>
    </xf>
    <xf numFmtId="0" fontId="0" fillId="0" borderId="0" xfId="0" applyFont="1" applyAlignment="1">
      <alignment vertical="center"/>
    </xf>
    <xf numFmtId="0" fontId="24" fillId="0" borderId="0" xfId="0" applyFont="1" applyAlignment="1">
      <alignment horizontal="left" vertical="center"/>
    </xf>
    <xf numFmtId="0" fontId="0" fillId="0" borderId="0" xfId="0" applyFont="1" applyAlignment="1">
      <alignment horizontal="center" vertical="center"/>
    </xf>
    <xf numFmtId="0" fontId="0" fillId="0" borderId="0" xfId="0" applyFont="1" applyAlignment="1">
      <alignment horizontal="left" vertical="center"/>
    </xf>
    <xf numFmtId="0" fontId="43" fillId="0" borderId="2" xfId="0" applyFont="1" applyBorder="1" applyAlignment="1">
      <alignment horizontal="left" vertical="center" wrapText="1"/>
    </xf>
    <xf numFmtId="0" fontId="42" fillId="0" borderId="2" xfId="0" applyFont="1" applyBorder="1" applyAlignment="1">
      <alignment horizontal="left" vertical="center" wrapText="1"/>
    </xf>
    <xf numFmtId="1" fontId="44" fillId="0" borderId="2" xfId="0" applyNumberFormat="1" applyFont="1" applyBorder="1" applyAlignment="1">
      <alignment horizontal="left" vertical="center" wrapText="1"/>
    </xf>
    <xf numFmtId="0" fontId="28" fillId="0" borderId="7" xfId="0" applyFont="1" applyBorder="1" applyAlignment="1">
      <alignment horizontal="center" vertical="top" wrapText="1"/>
    </xf>
    <xf numFmtId="0" fontId="10" fillId="0" borderId="9" xfId="0" applyFont="1" applyBorder="1" applyAlignment="1">
      <alignment vertical="center"/>
    </xf>
    <xf numFmtId="0" fontId="10" fillId="0" borderId="6" xfId="0" applyFont="1" applyBorder="1" applyAlignment="1">
      <alignment vertical="center"/>
    </xf>
    <xf numFmtId="0" fontId="0" fillId="0" borderId="7" xfId="0" applyFont="1" applyBorder="1" applyAlignment="1">
      <alignment horizontal="center" vertical="center"/>
    </xf>
    <xf numFmtId="0" fontId="28" fillId="0" borderId="7" xfId="0" applyFont="1" applyBorder="1" applyAlignment="1">
      <alignment horizontal="center" vertical="center" wrapText="1"/>
    </xf>
    <xf numFmtId="0" fontId="26" fillId="0" borderId="0" xfId="0" applyFont="1" applyAlignment="1">
      <alignment horizontal="left" vertical="center"/>
    </xf>
    <xf numFmtId="0" fontId="0" fillId="0" borderId="0" xfId="0" applyFont="1" applyAlignment="1">
      <alignment vertical="center"/>
    </xf>
    <xf numFmtId="0" fontId="39" fillId="0" borderId="7" xfId="0" applyFont="1" applyBorder="1" applyAlignment="1">
      <alignment horizontal="center" vertical="center" wrapText="1"/>
    </xf>
    <xf numFmtId="0" fontId="0" fillId="0" borderId="7" xfId="0" applyFont="1" applyBorder="1" applyAlignment="1">
      <alignment horizontal="center" vertical="center" wrapText="1"/>
    </xf>
    <xf numFmtId="0" fontId="9" fillId="0" borderId="1" xfId="0" applyFont="1" applyBorder="1" applyAlignment="1">
      <alignment horizontal="center" vertical="center" wrapText="1"/>
    </xf>
    <xf numFmtId="0" fontId="10" fillId="0" borderId="4" xfId="0" applyFont="1" applyBorder="1" applyAlignment="1">
      <alignment vertical="center"/>
    </xf>
    <xf numFmtId="0" fontId="6" fillId="0" borderId="1" xfId="0" applyFont="1" applyBorder="1" applyAlignment="1">
      <alignment horizontal="center" wrapText="1"/>
    </xf>
    <xf numFmtId="0" fontId="10" fillId="0" borderId="3" xfId="0" applyFont="1" applyBorder="1" applyAlignment="1">
      <alignment vertical="center"/>
    </xf>
    <xf numFmtId="0" fontId="7" fillId="0" borderId="1" xfId="0" applyFont="1" applyBorder="1" applyAlignment="1">
      <alignment horizontal="center" vertical="center"/>
    </xf>
    <xf numFmtId="0" fontId="6" fillId="0" borderId="1" xfId="0" applyFont="1" applyBorder="1" applyAlignment="1">
      <alignment horizontal="center"/>
    </xf>
    <xf numFmtId="0" fontId="8" fillId="0" borderId="1" xfId="0" applyFont="1" applyBorder="1" applyAlignment="1">
      <alignment horizontal="center" vertical="center" wrapText="1"/>
    </xf>
    <xf numFmtId="0" fontId="7" fillId="0" borderId="1" xfId="0" applyFont="1" applyBorder="1" applyAlignment="1">
      <alignment horizontal="center" wrapText="1"/>
    </xf>
    <xf numFmtId="0" fontId="4" fillId="0" borderId="0" xfId="0" applyFont="1" applyAlignment="1">
      <alignment horizontal="left" vertical="center"/>
    </xf>
    <xf numFmtId="0" fontId="5" fillId="0" borderId="0" xfId="0" applyFont="1" applyAlignment="1">
      <alignment vertical="center"/>
    </xf>
    <xf numFmtId="0" fontId="6" fillId="0" borderId="1" xfId="0" applyFont="1" applyBorder="1" applyAlignment="1">
      <alignment horizontal="center" vertical="center" wrapText="1"/>
    </xf>
    <xf numFmtId="0" fontId="1" fillId="0" borderId="0" xfId="0" applyFont="1" applyAlignment="1">
      <alignment horizontal="center" vertical="center"/>
    </xf>
    <xf numFmtId="0" fontId="2" fillId="0" borderId="0" xfId="0" applyFont="1" applyAlignment="1">
      <alignment horizontal="left" vertical="top" wrapText="1"/>
    </xf>
    <xf numFmtId="0" fontId="0" fillId="0" borderId="0" xfId="0" applyFont="1" applyAlignment="1">
      <alignment horizontal="center" vertical="center"/>
    </xf>
    <xf numFmtId="0" fontId="3" fillId="0" borderId="0" xfId="0" applyFont="1" applyAlignment="1">
      <alignment horizontal="center" vertical="center"/>
    </xf>
    <xf numFmtId="0" fontId="3" fillId="0" borderId="0" xfId="0" applyFont="1" applyAlignment="1">
      <alignment horizontal="left" vertical="center"/>
    </xf>
    <xf numFmtId="0" fontId="59" fillId="0" borderId="7" xfId="0" applyFont="1" applyBorder="1" applyAlignment="1">
      <alignment horizontal="center" wrapText="1"/>
    </xf>
    <xf numFmtId="0" fontId="46" fillId="0" borderId="6" xfId="0" applyFont="1" applyBorder="1" applyAlignment="1">
      <alignment vertical="center"/>
    </xf>
    <xf numFmtId="0" fontId="24" fillId="0" borderId="0" xfId="0" applyFont="1" applyAlignment="1">
      <alignment horizontal="left" vertical="center"/>
    </xf>
    <xf numFmtId="0" fontId="20" fillId="0" borderId="7" xfId="0" applyFont="1" applyBorder="1" applyAlignment="1">
      <alignment horizontal="center" vertical="center" wrapText="1"/>
    </xf>
    <xf numFmtId="0" fontId="10" fillId="0" borderId="13" xfId="0" applyFont="1" applyBorder="1" applyAlignment="1">
      <alignment vertical="center"/>
    </xf>
    <xf numFmtId="0" fontId="9" fillId="0" borderId="7" xfId="0" applyFont="1" applyBorder="1" applyAlignment="1">
      <alignment horizontal="center" vertical="center" wrapText="1"/>
    </xf>
    <xf numFmtId="0" fontId="20" fillId="0" borderId="14" xfId="0" applyFont="1" applyBorder="1" applyAlignment="1">
      <alignment horizontal="center" vertical="center" wrapText="1"/>
    </xf>
    <xf numFmtId="0" fontId="26" fillId="0" borderId="0" xfId="0" applyFont="1" applyAlignment="1">
      <alignment vertical="center"/>
    </xf>
    <xf numFmtId="179" fontId="9" fillId="0" borderId="2" xfId="0" applyNumberFormat="1" applyFont="1" applyBorder="1" applyAlignment="1">
      <alignment horizontal="left" vertical="center"/>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1.png"/><Relationship Id="rId1" Type="http://schemas.openxmlformats.org/officeDocument/2006/relationships/image" Target="../media/image2.jp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jpg"/></Relationships>
</file>

<file path=xl/drawings/drawing1.xml><?xml version="1.0" encoding="utf-8"?>
<xdr:wsDr xmlns:xdr="http://schemas.openxmlformats.org/drawingml/2006/spreadsheetDrawing" xmlns:a="http://schemas.openxmlformats.org/drawingml/2006/main">
  <xdr:oneCellAnchor>
    <xdr:from>
      <xdr:col>0</xdr:col>
      <xdr:colOff>38100</xdr:colOff>
      <xdr:row>0</xdr:row>
      <xdr:rowOff>0</xdr:rowOff>
    </xdr:from>
    <xdr:ext cx="1133475" cy="1190625"/>
    <xdr:pic>
      <xdr:nvPicPr>
        <xdr:cNvPr id="2" name="image4.png"/>
        <xdr:cNvPicPr preferRelativeResize="0"/>
      </xdr:nvPicPr>
      <xdr:blipFill>
        <a:blip xmlns:r="http://schemas.openxmlformats.org/officeDocument/2006/relationships" r:embed="rId1" cstate="print"/>
        <a:stretch>
          <a:fillRect/>
        </a:stretch>
      </xdr:blipFill>
      <xdr:spPr>
        <a:xfrm>
          <a:off x="38100" y="0"/>
          <a:ext cx="1133475" cy="1190625"/>
        </a:xfrm>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9</xdr:col>
      <xdr:colOff>219075</xdr:colOff>
      <xdr:row>33</xdr:row>
      <xdr:rowOff>9525</xdr:rowOff>
    </xdr:from>
    <xdr:ext cx="1114425" cy="619125"/>
    <xdr:pic>
      <xdr:nvPicPr>
        <xdr:cNvPr id="2" name="image1.jpg"/>
        <xdr:cNvPicPr preferRelativeResize="0"/>
      </xdr:nvPicPr>
      <xdr:blipFill>
        <a:blip xmlns:r="http://schemas.openxmlformats.org/officeDocument/2006/relationships" r:embed="rId1" cstate="print"/>
        <a:stretch>
          <a:fillRect/>
        </a:stretch>
      </xdr:blipFill>
      <xdr:spPr>
        <a:xfrm>
          <a:off x="0" y="0"/>
          <a:ext cx="1114425" cy="619125"/>
        </a:xfrm>
        <a:prstGeom prst="rect">
          <a:avLst/>
        </a:prstGeom>
        <a:noFill/>
      </xdr:spPr>
    </xdr:pic>
    <xdr:clientData fLocksWithSheet="0"/>
  </xdr:oneCellAnchor>
  <xdr:oneCellAnchor>
    <xdr:from>
      <xdr:col>0</xdr:col>
      <xdr:colOff>0</xdr:colOff>
      <xdr:row>0</xdr:row>
      <xdr:rowOff>0</xdr:rowOff>
    </xdr:from>
    <xdr:ext cx="1133475" cy="1190625"/>
    <xdr:pic>
      <xdr:nvPicPr>
        <xdr:cNvPr id="3" name="image2.png"/>
        <xdr:cNvPicPr preferRelativeResize="0"/>
      </xdr:nvPicPr>
      <xdr:blipFill>
        <a:blip xmlns:r="http://schemas.openxmlformats.org/officeDocument/2006/relationships" r:embed="rId2" cstate="print"/>
        <a:stretch>
          <a:fillRect/>
        </a:stretch>
      </xdr:blipFill>
      <xdr:spPr>
        <a:xfrm>
          <a:off x="0" y="0"/>
          <a:ext cx="1133475" cy="1190625"/>
        </a:xfrm>
        <a:prstGeom prst="rect">
          <a:avLst/>
        </a:prstGeom>
        <a:noFill/>
      </xdr:spPr>
    </xdr:pic>
    <xdr:clientData fLocksWithSheet="0"/>
  </xdr:oneCellAnchor>
  <xdr:twoCellAnchor editAs="oneCell">
    <xdr:from>
      <xdr:col>0</xdr:col>
      <xdr:colOff>0</xdr:colOff>
      <xdr:row>33</xdr:row>
      <xdr:rowOff>0</xdr:rowOff>
    </xdr:from>
    <xdr:to>
      <xdr:col>16</xdr:col>
      <xdr:colOff>289560</xdr:colOff>
      <xdr:row>36</xdr:row>
      <xdr:rowOff>76200</xdr:rowOff>
    </xdr:to>
    <xdr:pic>
      <xdr:nvPicPr>
        <xdr:cNvPr id="4" name="圖片 3"/>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0" y="6697980"/>
          <a:ext cx="7002780" cy="762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oneCellAnchor>
    <xdr:from>
      <xdr:col>0</xdr:col>
      <xdr:colOff>0</xdr:colOff>
      <xdr:row>0</xdr:row>
      <xdr:rowOff>0</xdr:rowOff>
    </xdr:from>
    <xdr:ext cx="1133475" cy="1190625"/>
    <xdr:pic>
      <xdr:nvPicPr>
        <xdr:cNvPr id="3" name="image8.png"/>
        <xdr:cNvPicPr preferRelativeResize="0"/>
      </xdr:nvPicPr>
      <xdr:blipFill>
        <a:blip xmlns:r="http://schemas.openxmlformats.org/officeDocument/2006/relationships" r:embed="rId1" cstate="print"/>
        <a:stretch>
          <a:fillRect/>
        </a:stretch>
      </xdr:blipFill>
      <xdr:spPr>
        <a:xfrm>
          <a:off x="0" y="0"/>
          <a:ext cx="1133475" cy="1190625"/>
        </a:xfrm>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dr:oneCellAnchor>
    <xdr:from>
      <xdr:col>9</xdr:col>
      <xdr:colOff>219075</xdr:colOff>
      <xdr:row>33</xdr:row>
      <xdr:rowOff>9525</xdr:rowOff>
    </xdr:from>
    <xdr:ext cx="1114425" cy="523875"/>
    <xdr:pic>
      <xdr:nvPicPr>
        <xdr:cNvPr id="2" name="image7.jpg"/>
        <xdr:cNvPicPr preferRelativeResize="0"/>
      </xdr:nvPicPr>
      <xdr:blipFill>
        <a:blip xmlns:r="http://schemas.openxmlformats.org/officeDocument/2006/relationships" r:embed="rId1" cstate="print"/>
        <a:stretch>
          <a:fillRect/>
        </a:stretch>
      </xdr:blipFill>
      <xdr:spPr>
        <a:xfrm>
          <a:off x="0" y="0"/>
          <a:ext cx="1114425" cy="523875"/>
        </a:xfrm>
        <a:prstGeom prst="rect">
          <a:avLst/>
        </a:prstGeom>
        <a:noFill/>
      </xdr:spPr>
    </xdr:pic>
    <xdr:clientData fLocksWithSheet="0"/>
  </xdr:oneCellAnchor>
  <xdr:oneCellAnchor>
    <xdr:from>
      <xdr:col>0</xdr:col>
      <xdr:colOff>0</xdr:colOff>
      <xdr:row>0</xdr:row>
      <xdr:rowOff>0</xdr:rowOff>
    </xdr:from>
    <xdr:ext cx="1133475" cy="1190625"/>
    <xdr:pic>
      <xdr:nvPicPr>
        <xdr:cNvPr id="3" name="image8.png"/>
        <xdr:cNvPicPr preferRelativeResize="0"/>
      </xdr:nvPicPr>
      <xdr:blipFill>
        <a:blip xmlns:r="http://schemas.openxmlformats.org/officeDocument/2006/relationships" r:embed="rId2" cstate="print"/>
        <a:stretch>
          <a:fillRect/>
        </a:stretch>
      </xdr:blipFill>
      <xdr:spPr>
        <a:xfrm>
          <a:off x="0" y="0"/>
          <a:ext cx="1133475" cy="1190625"/>
        </a:xfrm>
        <a:prstGeom prst="rect">
          <a:avLst/>
        </a:prstGeom>
        <a:noFill/>
      </xdr:spPr>
    </xdr:pic>
    <xdr:clientData fLocksWithSheet="0"/>
  </xdr:oneCellAnchor>
</xdr:wsDr>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class.tn.edu.tw/modules/tad_web/link.php?WebID=4043&amp;LinkID=4348"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class.tn.edu.tw/modules/tad_web/link.php?WebID=4043&amp;LinkID=4348"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class.tn.edu.tw/modules/tad_web/link.php?WebID=4043&amp;LinkID=4348" TargetMode="Externa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class.tn.edu.tw/modules/tad_web/link.php?WebID=4043&amp;LinkID=434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92"/>
  <sheetViews>
    <sheetView view="pageBreakPreview" zoomScale="96" zoomScaleNormal="100" zoomScaleSheetLayoutView="96" workbookViewId="0">
      <selection activeCell="O18" sqref="O18"/>
    </sheetView>
  </sheetViews>
  <sheetFormatPr defaultColWidth="14.44140625" defaultRowHeight="15" customHeight="1"/>
  <cols>
    <col min="1" max="1" width="6.33203125" style="151" customWidth="1"/>
    <col min="2" max="2" width="7" style="151" customWidth="1"/>
    <col min="3" max="3" width="3.6640625" style="151" customWidth="1"/>
    <col min="4" max="4" width="7.6640625" style="151" customWidth="1"/>
    <col min="5" max="5" width="10.33203125" style="151" customWidth="1"/>
    <col min="6" max="6" width="10" style="151" customWidth="1"/>
    <col min="7" max="7" width="10.5546875" style="151" customWidth="1"/>
    <col min="8" max="8" width="11.88671875" style="151" customWidth="1"/>
    <col min="9" max="13" width="3.6640625" style="151" customWidth="1"/>
    <col min="14" max="15" width="3.5546875" style="151" customWidth="1"/>
    <col min="16" max="16" width="5" style="151" customWidth="1"/>
    <col min="17" max="17" width="4.33203125" style="151" customWidth="1"/>
    <col min="18" max="18" width="4.44140625" style="151" customWidth="1"/>
    <col min="19" max="19" width="4.6640625" style="151" customWidth="1"/>
    <col min="20" max="21" width="3.6640625" style="151" customWidth="1"/>
    <col min="22" max="22" width="5.44140625" style="151" customWidth="1"/>
    <col min="23" max="24" width="8.6640625" style="151" customWidth="1"/>
    <col min="25" max="16384" width="14.44140625" style="151"/>
  </cols>
  <sheetData>
    <row r="1" spans="1:24" ht="15.75" customHeight="1">
      <c r="A1" s="183"/>
      <c r="B1" s="169"/>
      <c r="C1" s="169"/>
      <c r="D1" s="184" t="s">
        <v>0</v>
      </c>
      <c r="E1" s="169"/>
      <c r="F1" s="169"/>
      <c r="G1" s="169"/>
      <c r="H1" s="185" t="s">
        <v>1</v>
      </c>
      <c r="I1" s="169"/>
      <c r="J1" s="169"/>
      <c r="K1" s="169"/>
      <c r="L1" s="169"/>
      <c r="M1" s="169"/>
      <c r="N1" s="169"/>
      <c r="O1" s="169"/>
      <c r="P1" s="169"/>
    </row>
    <row r="2" spans="1:24" ht="15.75" customHeight="1">
      <c r="A2" s="169"/>
      <c r="B2" s="169"/>
      <c r="C2" s="169"/>
      <c r="D2" s="169"/>
      <c r="E2" s="169"/>
      <c r="F2" s="169"/>
      <c r="G2" s="169"/>
      <c r="H2" s="186" t="s">
        <v>2</v>
      </c>
      <c r="I2" s="169"/>
      <c r="J2" s="169"/>
      <c r="K2" s="169"/>
      <c r="L2" s="169"/>
      <c r="M2" s="169"/>
      <c r="N2" s="169"/>
      <c r="O2" s="169"/>
      <c r="P2" s="169"/>
    </row>
    <row r="3" spans="1:24" ht="15.75" customHeight="1">
      <c r="A3" s="169"/>
      <c r="B3" s="169"/>
      <c r="C3" s="169"/>
      <c r="D3" s="169"/>
      <c r="E3" s="169"/>
      <c r="F3" s="169"/>
      <c r="G3" s="169"/>
      <c r="H3" s="186" t="s">
        <v>3</v>
      </c>
      <c r="I3" s="169"/>
      <c r="J3" s="169"/>
      <c r="K3" s="169"/>
      <c r="L3" s="169"/>
      <c r="M3" s="169"/>
      <c r="N3" s="169"/>
      <c r="O3" s="169"/>
      <c r="P3" s="169"/>
    </row>
    <row r="4" spans="1:24" ht="15.75" customHeight="1">
      <c r="A4" s="169"/>
      <c r="B4" s="169"/>
      <c r="C4" s="169"/>
      <c r="D4" s="180" t="s">
        <v>4</v>
      </c>
      <c r="E4" s="169"/>
      <c r="F4" s="169"/>
      <c r="G4" s="169"/>
      <c r="H4" s="2" t="s">
        <v>239</v>
      </c>
      <c r="I4" s="2"/>
      <c r="J4" s="2"/>
      <c r="K4" s="2"/>
      <c r="L4" s="2"/>
      <c r="M4" s="2"/>
      <c r="N4" s="2"/>
      <c r="O4" s="2"/>
      <c r="P4" s="2"/>
    </row>
    <row r="5" spans="1:24" ht="15.75" customHeight="1">
      <c r="A5" s="169"/>
      <c r="B5" s="169"/>
      <c r="C5" s="169"/>
      <c r="D5" s="169"/>
      <c r="E5" s="169"/>
      <c r="F5" s="169"/>
      <c r="G5" s="169"/>
      <c r="H5" s="2" t="s">
        <v>218</v>
      </c>
      <c r="I5" s="2"/>
      <c r="J5" s="2"/>
      <c r="K5" s="2"/>
      <c r="L5" s="2"/>
      <c r="M5" s="2"/>
      <c r="N5" s="2"/>
      <c r="O5" s="2"/>
      <c r="P5" s="2"/>
    </row>
    <row r="6" spans="1:24" ht="15.75" customHeight="1">
      <c r="A6" s="169"/>
      <c r="B6" s="169"/>
      <c r="C6" s="169"/>
      <c r="D6" s="2"/>
      <c r="E6" s="2"/>
      <c r="F6" s="2"/>
      <c r="G6" s="2"/>
      <c r="H6" s="187" t="s">
        <v>5</v>
      </c>
      <c r="I6" s="169"/>
      <c r="J6" s="169"/>
      <c r="K6" s="169"/>
      <c r="L6" s="169"/>
      <c r="M6" s="169"/>
      <c r="N6" s="169"/>
      <c r="O6" s="169"/>
      <c r="P6" s="169"/>
    </row>
    <row r="7" spans="1:24" ht="19.5" customHeight="1">
      <c r="A7" s="181" t="s">
        <v>226</v>
      </c>
      <c r="B7" s="169"/>
      <c r="C7" s="169"/>
      <c r="D7" s="169"/>
      <c r="E7" s="169"/>
      <c r="F7" s="169"/>
      <c r="G7" s="169"/>
      <c r="H7" s="169"/>
      <c r="I7" s="169"/>
      <c r="J7" s="169"/>
      <c r="K7" s="169"/>
      <c r="L7" s="169"/>
      <c r="M7" s="169"/>
      <c r="N7" s="169"/>
      <c r="O7" s="169"/>
      <c r="Q7" s="174" t="s">
        <v>6</v>
      </c>
      <c r="R7" s="179" t="s">
        <v>7</v>
      </c>
      <c r="S7" s="174" t="s">
        <v>8</v>
      </c>
      <c r="T7" s="174" t="s">
        <v>9</v>
      </c>
      <c r="U7" s="174" t="s">
        <v>10</v>
      </c>
      <c r="V7" s="174" t="s">
        <v>11</v>
      </c>
      <c r="W7" s="177" t="s">
        <v>12</v>
      </c>
    </row>
    <row r="8" spans="1:24" ht="18.75" customHeight="1">
      <c r="A8" s="178" t="s">
        <v>13</v>
      </c>
      <c r="B8" s="172" t="s">
        <v>14</v>
      </c>
      <c r="C8" s="172" t="s">
        <v>15</v>
      </c>
      <c r="D8" s="172" t="s">
        <v>16</v>
      </c>
      <c r="E8" s="172" t="s">
        <v>17</v>
      </c>
      <c r="F8" s="172" t="s">
        <v>18</v>
      </c>
      <c r="G8" s="172" t="s">
        <v>19</v>
      </c>
      <c r="H8" s="172" t="s">
        <v>20</v>
      </c>
      <c r="I8" s="3" t="s">
        <v>21</v>
      </c>
      <c r="J8" s="174" t="s">
        <v>6</v>
      </c>
      <c r="K8" s="182" t="s">
        <v>7</v>
      </c>
      <c r="L8" s="174" t="s">
        <v>8</v>
      </c>
      <c r="M8" s="174" t="s">
        <v>9</v>
      </c>
      <c r="N8" s="174" t="s">
        <v>10</v>
      </c>
      <c r="O8" s="179" t="s">
        <v>11</v>
      </c>
      <c r="P8" s="176" t="s">
        <v>12</v>
      </c>
      <c r="Q8" s="175"/>
      <c r="R8" s="175"/>
      <c r="S8" s="175"/>
      <c r="T8" s="175"/>
      <c r="U8" s="175"/>
      <c r="V8" s="175"/>
      <c r="W8" s="175"/>
    </row>
    <row r="9" spans="1:24" ht="15.75" customHeight="1">
      <c r="A9" s="173"/>
      <c r="B9" s="173"/>
      <c r="C9" s="173"/>
      <c r="D9" s="173"/>
      <c r="E9" s="173"/>
      <c r="F9" s="173"/>
      <c r="G9" s="173"/>
      <c r="H9" s="173"/>
      <c r="I9" s="3" t="s">
        <v>22</v>
      </c>
      <c r="J9" s="173"/>
      <c r="K9" s="173"/>
      <c r="L9" s="173"/>
      <c r="M9" s="173"/>
      <c r="N9" s="173"/>
      <c r="O9" s="173"/>
      <c r="P9" s="175"/>
      <c r="Q9" s="173"/>
      <c r="R9" s="173"/>
      <c r="S9" s="173"/>
      <c r="T9" s="173"/>
      <c r="U9" s="173"/>
      <c r="V9" s="173"/>
      <c r="W9" s="173"/>
    </row>
    <row r="10" spans="1:24" ht="18" customHeight="1">
      <c r="A10" s="4">
        <v>1</v>
      </c>
      <c r="B10" s="150">
        <v>43883</v>
      </c>
      <c r="C10" s="6" t="s">
        <v>23</v>
      </c>
      <c r="D10" s="6" t="s">
        <v>24</v>
      </c>
      <c r="E10" s="93" t="s">
        <v>242</v>
      </c>
      <c r="F10" s="20" t="s">
        <v>26</v>
      </c>
      <c r="G10" s="93" t="s">
        <v>141</v>
      </c>
      <c r="H10" s="6" t="s">
        <v>142</v>
      </c>
      <c r="I10" s="74"/>
      <c r="J10" s="8">
        <v>5</v>
      </c>
      <c r="K10" s="9">
        <v>2.2000000000000002</v>
      </c>
      <c r="L10" s="9">
        <v>1.5</v>
      </c>
      <c r="M10" s="9">
        <v>2.2000000000000002</v>
      </c>
      <c r="N10" s="9"/>
      <c r="O10" s="9"/>
      <c r="P10" s="10">
        <f t="shared" ref="P10:P14" si="0">W10</f>
        <v>651.5</v>
      </c>
      <c r="Q10" s="11">
        <f t="shared" ref="Q10:Q12" si="1">J10*70</f>
        <v>350</v>
      </c>
      <c r="R10" s="9">
        <f t="shared" ref="R10:R12" si="2">K10*75</f>
        <v>165</v>
      </c>
      <c r="S10" s="9">
        <f t="shared" ref="S10:S12" si="3">L10*25</f>
        <v>37.5</v>
      </c>
      <c r="T10" s="9">
        <f t="shared" ref="T10:T14" si="4">M10*45</f>
        <v>99.000000000000014</v>
      </c>
      <c r="U10" s="9">
        <f t="shared" ref="U10:U12" si="5">N10*60</f>
        <v>0</v>
      </c>
      <c r="V10" s="9">
        <f t="shared" ref="V10:V12" si="6">O10*150</f>
        <v>0</v>
      </c>
      <c r="W10" s="12">
        <f t="shared" ref="W10:W12" si="7">SUM(Q10:V10)</f>
        <v>651.5</v>
      </c>
      <c r="X10" s="13"/>
    </row>
    <row r="11" spans="1:24" ht="15.75" customHeight="1">
      <c r="A11" s="4">
        <v>2</v>
      </c>
      <c r="B11" s="150">
        <v>43884</v>
      </c>
      <c r="C11" s="6" t="s">
        <v>27</v>
      </c>
      <c r="D11" s="6" t="s">
        <v>28</v>
      </c>
      <c r="E11" s="6" t="s">
        <v>143</v>
      </c>
      <c r="F11" s="6" t="s">
        <v>99</v>
      </c>
      <c r="G11" s="6" t="s">
        <v>144</v>
      </c>
      <c r="H11" s="6" t="s">
        <v>145</v>
      </c>
      <c r="I11" s="31" t="s">
        <v>21</v>
      </c>
      <c r="J11" s="8">
        <v>5</v>
      </c>
      <c r="K11" s="9">
        <v>2</v>
      </c>
      <c r="L11" s="9">
        <v>1.5</v>
      </c>
      <c r="M11" s="9">
        <v>2.4</v>
      </c>
      <c r="N11" s="9">
        <v>1</v>
      </c>
      <c r="O11" s="9"/>
      <c r="P11" s="10">
        <f t="shared" si="0"/>
        <v>705.5</v>
      </c>
      <c r="Q11" s="11">
        <f t="shared" si="1"/>
        <v>350</v>
      </c>
      <c r="R11" s="9">
        <f t="shared" si="2"/>
        <v>150</v>
      </c>
      <c r="S11" s="9">
        <f t="shared" si="3"/>
        <v>37.5</v>
      </c>
      <c r="T11" s="9">
        <f t="shared" si="4"/>
        <v>108</v>
      </c>
      <c r="U11" s="9">
        <f t="shared" si="5"/>
        <v>60</v>
      </c>
      <c r="V11" s="9">
        <f t="shared" si="6"/>
        <v>0</v>
      </c>
      <c r="W11" s="12">
        <f t="shared" si="7"/>
        <v>705.5</v>
      </c>
      <c r="X11" s="13"/>
    </row>
    <row r="12" spans="1:24" ht="17.25" customHeight="1">
      <c r="A12" s="4">
        <v>3</v>
      </c>
      <c r="B12" s="150">
        <v>43885</v>
      </c>
      <c r="C12" s="6" t="s">
        <v>32</v>
      </c>
      <c r="D12" s="75" t="s">
        <v>146</v>
      </c>
      <c r="E12" s="30" t="s">
        <v>147</v>
      </c>
      <c r="F12" s="30" t="s">
        <v>148</v>
      </c>
      <c r="G12" s="30" t="s">
        <v>149</v>
      </c>
      <c r="H12" s="75" t="s">
        <v>150</v>
      </c>
      <c r="I12" s="9" t="s">
        <v>22</v>
      </c>
      <c r="J12" s="11">
        <v>5</v>
      </c>
      <c r="K12" s="11">
        <v>2</v>
      </c>
      <c r="L12" s="11">
        <v>1.5</v>
      </c>
      <c r="M12" s="11">
        <v>2.2000000000000002</v>
      </c>
      <c r="N12" s="11"/>
      <c r="O12" s="11">
        <v>1</v>
      </c>
      <c r="P12" s="76">
        <f t="shared" si="0"/>
        <v>786.5</v>
      </c>
      <c r="Q12" s="11">
        <f t="shared" si="1"/>
        <v>350</v>
      </c>
      <c r="R12" s="9">
        <f t="shared" si="2"/>
        <v>150</v>
      </c>
      <c r="S12" s="9">
        <f t="shared" si="3"/>
        <v>37.5</v>
      </c>
      <c r="T12" s="9">
        <f t="shared" si="4"/>
        <v>99.000000000000014</v>
      </c>
      <c r="U12" s="9">
        <f t="shared" si="5"/>
        <v>0</v>
      </c>
      <c r="V12" s="9">
        <f t="shared" si="6"/>
        <v>150</v>
      </c>
      <c r="W12" s="12">
        <f t="shared" si="7"/>
        <v>786.5</v>
      </c>
      <c r="X12" s="13"/>
    </row>
    <row r="13" spans="1:24" ht="15" customHeight="1">
      <c r="A13" s="4">
        <v>4</v>
      </c>
      <c r="B13" s="150">
        <v>43886</v>
      </c>
      <c r="C13" s="6" t="s">
        <v>37</v>
      </c>
      <c r="D13" s="30" t="s">
        <v>38</v>
      </c>
      <c r="E13" s="93" t="s">
        <v>241</v>
      </c>
      <c r="F13" s="6" t="s">
        <v>26</v>
      </c>
      <c r="G13" s="30" t="s">
        <v>152</v>
      </c>
      <c r="H13" s="30" t="s">
        <v>153</v>
      </c>
      <c r="I13" s="77"/>
      <c r="J13" s="8">
        <v>5</v>
      </c>
      <c r="K13" s="9">
        <v>2</v>
      </c>
      <c r="L13" s="9">
        <v>1.5</v>
      </c>
      <c r="M13" s="9">
        <v>2.2999999999999998</v>
      </c>
      <c r="N13" s="9"/>
      <c r="O13" s="9"/>
      <c r="P13" s="10">
        <f t="shared" si="0"/>
        <v>641</v>
      </c>
      <c r="Q13" s="11">
        <f>J13*70</f>
        <v>350</v>
      </c>
      <c r="R13" s="9">
        <f>K13*75</f>
        <v>150</v>
      </c>
      <c r="S13" s="9">
        <f>L13*25</f>
        <v>37.5</v>
      </c>
      <c r="T13" s="9">
        <f t="shared" si="4"/>
        <v>103.49999999999999</v>
      </c>
      <c r="U13" s="9">
        <f>N13*60</f>
        <v>0</v>
      </c>
      <c r="V13" s="9">
        <f>O13*150</f>
        <v>0</v>
      </c>
      <c r="W13" s="12">
        <f>SUM(Q13:V13)</f>
        <v>641</v>
      </c>
      <c r="X13" s="13"/>
    </row>
    <row r="14" spans="1:24" ht="15" customHeight="1">
      <c r="A14" s="4">
        <v>5</v>
      </c>
      <c r="B14" s="150">
        <v>43887</v>
      </c>
      <c r="C14" s="95" t="s">
        <v>213</v>
      </c>
      <c r="D14" s="6" t="s">
        <v>24</v>
      </c>
      <c r="E14" s="93" t="s">
        <v>243</v>
      </c>
      <c r="F14" s="14" t="s">
        <v>244</v>
      </c>
      <c r="G14" s="93" t="s">
        <v>255</v>
      </c>
      <c r="H14" s="95" t="s">
        <v>245</v>
      </c>
      <c r="I14" s="31" t="s">
        <v>21</v>
      </c>
      <c r="J14" s="8">
        <v>5</v>
      </c>
      <c r="K14" s="9">
        <v>2.12</v>
      </c>
      <c r="L14" s="9">
        <v>1.5</v>
      </c>
      <c r="M14" s="9">
        <v>2.2000000000000002</v>
      </c>
      <c r="N14" s="9">
        <v>1</v>
      </c>
      <c r="O14" s="9"/>
      <c r="P14" s="10">
        <f t="shared" si="0"/>
        <v>705.5</v>
      </c>
      <c r="Q14" s="11">
        <f t="shared" ref="Q14" si="8">J14*70</f>
        <v>350</v>
      </c>
      <c r="R14" s="9">
        <f t="shared" ref="R14" si="9">K14*75</f>
        <v>159</v>
      </c>
      <c r="S14" s="9">
        <f t="shared" ref="S14" si="10">L14*25</f>
        <v>37.5</v>
      </c>
      <c r="T14" s="9">
        <f t="shared" si="4"/>
        <v>99.000000000000014</v>
      </c>
      <c r="U14" s="9">
        <f>N14*60</f>
        <v>60</v>
      </c>
      <c r="V14" s="9">
        <f t="shared" ref="V14" si="11">O14*150</f>
        <v>0</v>
      </c>
      <c r="W14" s="12">
        <f t="shared" ref="W14" si="12">SUM(Q14:V14)</f>
        <v>705.5</v>
      </c>
      <c r="X14" s="13"/>
    </row>
    <row r="15" spans="1:24" ht="15.75" customHeight="1">
      <c r="A15" s="191" t="s">
        <v>102</v>
      </c>
      <c r="B15" s="164"/>
      <c r="C15" s="164"/>
      <c r="D15" s="164"/>
      <c r="E15" s="164"/>
      <c r="F15" s="164"/>
      <c r="G15" s="164"/>
      <c r="H15" s="164"/>
      <c r="I15" s="41"/>
      <c r="J15" s="42">
        <f t="shared" ref="J15:W15" si="13">SUM(J10:J14)/5</f>
        <v>5</v>
      </c>
      <c r="K15" s="42">
        <f t="shared" si="13"/>
        <v>2.0640000000000001</v>
      </c>
      <c r="L15" s="42">
        <f t="shared" si="13"/>
        <v>1.5</v>
      </c>
      <c r="M15" s="42">
        <f t="shared" si="13"/>
        <v>2.2600000000000002</v>
      </c>
      <c r="N15" s="42">
        <f t="shared" si="13"/>
        <v>0.4</v>
      </c>
      <c r="O15" s="42">
        <f t="shared" si="13"/>
        <v>0.2</v>
      </c>
      <c r="P15" s="43">
        <f t="shared" si="13"/>
        <v>698</v>
      </c>
      <c r="Q15" s="44">
        <f t="shared" si="13"/>
        <v>350</v>
      </c>
      <c r="R15" s="44">
        <f t="shared" si="13"/>
        <v>154.80000000000001</v>
      </c>
      <c r="S15" s="44">
        <f t="shared" si="13"/>
        <v>37.5</v>
      </c>
      <c r="T15" s="44">
        <f t="shared" si="13"/>
        <v>101.7</v>
      </c>
      <c r="U15" s="44">
        <f t="shared" si="13"/>
        <v>24</v>
      </c>
      <c r="V15" s="42">
        <f t="shared" si="13"/>
        <v>30</v>
      </c>
      <c r="W15" s="45">
        <f t="shared" si="13"/>
        <v>698</v>
      </c>
      <c r="X15" s="46"/>
    </row>
    <row r="16" spans="1:24" ht="15.75" customHeight="1">
      <c r="A16" s="124" t="s">
        <v>230</v>
      </c>
      <c r="B16" s="124"/>
      <c r="C16" s="124"/>
      <c r="D16" s="124"/>
      <c r="E16" s="124"/>
      <c r="F16" s="124"/>
      <c r="G16" s="124"/>
      <c r="H16" s="125"/>
      <c r="I16" s="126" t="s">
        <v>231</v>
      </c>
      <c r="J16" s="127"/>
      <c r="K16" s="127"/>
      <c r="L16" s="127"/>
      <c r="M16" s="128"/>
      <c r="N16" s="129"/>
      <c r="O16" s="129"/>
      <c r="P16" s="130"/>
      <c r="Q16" s="51"/>
      <c r="R16" s="52"/>
      <c r="S16" s="52"/>
      <c r="T16" s="52"/>
      <c r="U16" s="52"/>
      <c r="V16" s="52"/>
      <c r="W16" s="13"/>
    </row>
    <row r="17" spans="1:16" ht="14.25" customHeight="1">
      <c r="A17" s="131" t="s">
        <v>232</v>
      </c>
      <c r="B17" s="132" t="s">
        <v>232</v>
      </c>
      <c r="C17" s="124"/>
      <c r="D17" s="124"/>
      <c r="E17" s="124"/>
      <c r="F17" s="124"/>
      <c r="G17" s="124"/>
      <c r="H17" s="133"/>
      <c r="I17" s="134"/>
      <c r="J17" s="134"/>
      <c r="K17" s="134"/>
      <c r="L17" s="135" t="s">
        <v>233</v>
      </c>
      <c r="M17" s="135"/>
      <c r="N17" s="136"/>
      <c r="O17" s="136"/>
      <c r="P17" s="133"/>
    </row>
    <row r="18" spans="1:16" ht="15.75" customHeight="1">
      <c r="A18" s="131" t="s">
        <v>234</v>
      </c>
      <c r="B18" s="132" t="s">
        <v>235</v>
      </c>
      <c r="C18" s="124"/>
      <c r="D18" s="124"/>
      <c r="E18" s="124"/>
      <c r="F18" s="124"/>
      <c r="G18" s="124"/>
      <c r="H18" s="133"/>
      <c r="I18" s="137"/>
      <c r="J18" s="136"/>
      <c r="K18" s="136"/>
      <c r="L18" s="136"/>
      <c r="M18" s="136"/>
      <c r="N18" s="136"/>
      <c r="O18" s="136"/>
      <c r="P18" s="133"/>
    </row>
    <row r="19" spans="1:16" ht="29.25" customHeight="1">
      <c r="B19" s="190" t="s">
        <v>107</v>
      </c>
      <c r="C19" s="169"/>
      <c r="D19" s="169"/>
      <c r="E19" s="169"/>
      <c r="F19" s="169"/>
      <c r="G19" s="169"/>
      <c r="H19" s="169"/>
      <c r="I19" s="169"/>
      <c r="J19" s="169"/>
      <c r="K19" s="169"/>
      <c r="L19" s="169"/>
      <c r="M19" s="169"/>
      <c r="N19" s="169"/>
      <c r="O19" s="169"/>
    </row>
    <row r="20" spans="1:16" ht="27.75" customHeight="1">
      <c r="B20" s="190" t="s">
        <v>108</v>
      </c>
      <c r="C20" s="169"/>
      <c r="D20" s="169"/>
      <c r="E20" s="169"/>
      <c r="F20" s="169"/>
      <c r="G20" s="169"/>
      <c r="H20" s="169"/>
      <c r="I20" s="169"/>
      <c r="J20" s="169"/>
      <c r="K20" s="169"/>
      <c r="L20" s="169"/>
      <c r="M20" s="169"/>
      <c r="N20" s="169"/>
      <c r="O20" s="169"/>
    </row>
    <row r="21" spans="1:16" ht="42.75" customHeight="1">
      <c r="B21" s="190" t="s">
        <v>109</v>
      </c>
      <c r="C21" s="169"/>
      <c r="D21" s="169"/>
      <c r="E21" s="169"/>
      <c r="F21" s="169"/>
      <c r="G21" s="169"/>
      <c r="H21" s="169"/>
      <c r="I21" s="169"/>
      <c r="J21" s="169"/>
      <c r="K21" s="169"/>
      <c r="L21" s="169"/>
      <c r="M21" s="169"/>
      <c r="N21" s="169"/>
      <c r="O21" s="169"/>
    </row>
    <row r="22" spans="1:16" ht="52.5" customHeight="1">
      <c r="B22" s="152"/>
      <c r="C22" s="152"/>
      <c r="D22" s="152"/>
      <c r="E22" s="152"/>
      <c r="F22" s="152"/>
      <c r="G22" s="152"/>
      <c r="H22" s="152"/>
      <c r="I22" s="152"/>
      <c r="J22" s="152"/>
      <c r="K22" s="152"/>
      <c r="L22" s="152"/>
      <c r="M22" s="152"/>
      <c r="N22" s="152"/>
      <c r="O22" s="152"/>
    </row>
    <row r="23" spans="1:16" ht="52.5" customHeight="1">
      <c r="B23" s="152"/>
      <c r="C23" s="152"/>
      <c r="D23" s="152"/>
      <c r="E23" s="152"/>
      <c r="F23" s="152"/>
      <c r="G23" s="152"/>
      <c r="H23" s="152"/>
      <c r="I23" s="152"/>
      <c r="J23" s="152"/>
      <c r="K23" s="152"/>
      <c r="L23" s="152"/>
      <c r="M23" s="152"/>
      <c r="N23" s="152"/>
      <c r="O23" s="152"/>
    </row>
    <row r="24" spans="1:16" ht="52.5" customHeight="1">
      <c r="B24" s="152"/>
      <c r="C24" s="152"/>
      <c r="D24" s="152"/>
      <c r="E24" s="152"/>
      <c r="F24" s="152"/>
      <c r="G24" s="152"/>
      <c r="H24" s="152"/>
      <c r="I24" s="152"/>
      <c r="J24" s="152"/>
      <c r="K24" s="152"/>
      <c r="L24" s="152"/>
      <c r="M24" s="152"/>
      <c r="N24" s="152"/>
      <c r="O24" s="152"/>
    </row>
    <row r="25" spans="1:16" ht="52.5" customHeight="1">
      <c r="B25" s="152"/>
      <c r="C25" s="152"/>
      <c r="D25" s="152"/>
      <c r="E25" s="152"/>
      <c r="F25" s="152"/>
      <c r="G25" s="152"/>
      <c r="H25" s="152"/>
      <c r="I25" s="152"/>
      <c r="J25" s="152"/>
      <c r="K25" s="152"/>
      <c r="L25" s="152"/>
      <c r="M25" s="152"/>
      <c r="N25" s="152"/>
      <c r="O25" s="152"/>
    </row>
    <row r="26" spans="1:16" ht="52.5" customHeight="1">
      <c r="B26" s="152"/>
      <c r="C26" s="152"/>
      <c r="D26" s="152"/>
      <c r="E26" s="152"/>
      <c r="F26" s="152"/>
      <c r="G26" s="152"/>
      <c r="H26" s="152"/>
      <c r="I26" s="152"/>
      <c r="J26" s="152"/>
      <c r="K26" s="152"/>
      <c r="L26" s="152"/>
      <c r="M26" s="152"/>
      <c r="N26" s="152"/>
      <c r="O26" s="152"/>
    </row>
    <row r="27" spans="1:16" ht="164.4" customHeight="1">
      <c r="B27" s="152"/>
      <c r="C27" s="152"/>
      <c r="D27" s="152"/>
      <c r="E27" s="152"/>
      <c r="F27" s="152"/>
      <c r="G27" s="152"/>
      <c r="H27" s="152"/>
      <c r="I27" s="152"/>
      <c r="J27" s="152"/>
      <c r="K27" s="152"/>
      <c r="L27" s="152"/>
      <c r="M27" s="152"/>
      <c r="N27" s="152"/>
      <c r="O27" s="152"/>
    </row>
    <row r="28" spans="1:16" ht="33.6" customHeight="1">
      <c r="A28" s="55" t="s">
        <v>225</v>
      </c>
    </row>
    <row r="29" spans="1:16" ht="25.8" customHeight="1">
      <c r="A29" s="168" t="s">
        <v>227</v>
      </c>
      <c r="B29" s="169"/>
      <c r="C29" s="169"/>
      <c r="D29" s="169"/>
      <c r="E29" s="169"/>
      <c r="F29" s="169"/>
      <c r="G29" s="169"/>
      <c r="H29" s="169"/>
      <c r="I29" s="169"/>
      <c r="J29" s="169"/>
      <c r="K29" s="169"/>
      <c r="N29" s="153"/>
    </row>
    <row r="30" spans="1:16" ht="26.4" customHeight="1" thickBot="1">
      <c r="A30" s="56" t="s">
        <v>110</v>
      </c>
    </row>
    <row r="31" spans="1:16" ht="48" customHeight="1">
      <c r="A31" s="57" t="s">
        <v>111</v>
      </c>
      <c r="B31" s="167" t="s">
        <v>112</v>
      </c>
      <c r="C31" s="164"/>
      <c r="D31" s="165"/>
      <c r="E31" s="58" t="s">
        <v>113</v>
      </c>
      <c r="F31" s="59" t="s">
        <v>114</v>
      </c>
      <c r="G31" s="60" t="s">
        <v>115</v>
      </c>
      <c r="H31" s="167" t="s">
        <v>116</v>
      </c>
      <c r="I31" s="164"/>
      <c r="J31" s="164"/>
      <c r="K31" s="164"/>
      <c r="L31" s="165"/>
    </row>
    <row r="32" spans="1:16" ht="30" customHeight="1">
      <c r="A32" s="61" t="s">
        <v>117</v>
      </c>
      <c r="B32" s="163"/>
      <c r="C32" s="164"/>
      <c r="D32" s="165"/>
      <c r="E32" s="62"/>
      <c r="F32" s="62"/>
      <c r="G32" s="62"/>
      <c r="H32" s="163" t="s">
        <v>118</v>
      </c>
      <c r="I32" s="164"/>
      <c r="J32" s="164"/>
      <c r="K32" s="164"/>
      <c r="L32" s="165"/>
    </row>
    <row r="33" spans="1:12" ht="30" customHeight="1" thickBot="1">
      <c r="A33" s="63" t="s">
        <v>119</v>
      </c>
      <c r="B33" s="163"/>
      <c r="C33" s="164"/>
      <c r="D33" s="165"/>
      <c r="E33" s="62"/>
      <c r="F33" s="62"/>
      <c r="G33" s="62"/>
      <c r="H33" s="163" t="s">
        <v>118</v>
      </c>
      <c r="I33" s="164"/>
      <c r="J33" s="164"/>
      <c r="K33" s="164"/>
      <c r="L33" s="165"/>
    </row>
    <row r="34" spans="1:12" ht="30" customHeight="1" thickBot="1">
      <c r="A34" s="63" t="s">
        <v>121</v>
      </c>
      <c r="B34" s="163"/>
      <c r="C34" s="164"/>
      <c r="D34" s="165"/>
      <c r="E34" s="62"/>
      <c r="F34" s="62"/>
      <c r="G34" s="62"/>
      <c r="H34" s="163" t="s">
        <v>118</v>
      </c>
      <c r="I34" s="164"/>
      <c r="J34" s="164"/>
      <c r="K34" s="164"/>
      <c r="L34" s="165"/>
    </row>
    <row r="35" spans="1:12" ht="30" customHeight="1" thickBot="1">
      <c r="A35" s="63" t="s">
        <v>123</v>
      </c>
      <c r="B35" s="163"/>
      <c r="C35" s="164"/>
      <c r="D35" s="165"/>
      <c r="E35" s="62"/>
      <c r="F35" s="62"/>
      <c r="G35" s="62"/>
      <c r="H35" s="163" t="s">
        <v>118</v>
      </c>
      <c r="I35" s="164"/>
      <c r="J35" s="164"/>
      <c r="K35" s="164"/>
      <c r="L35" s="165"/>
    </row>
    <row r="36" spans="1:12" ht="30" customHeight="1" thickBot="1">
      <c r="A36" s="63" t="s">
        <v>20</v>
      </c>
      <c r="B36" s="163"/>
      <c r="C36" s="164"/>
      <c r="D36" s="165"/>
      <c r="E36" s="62"/>
      <c r="F36" s="62"/>
      <c r="G36" s="62"/>
      <c r="H36" s="163" t="s">
        <v>118</v>
      </c>
      <c r="I36" s="164"/>
      <c r="J36" s="164"/>
      <c r="K36" s="164"/>
      <c r="L36" s="165"/>
    </row>
    <row r="37" spans="1:12" ht="30" customHeight="1" thickBot="1">
      <c r="A37" s="63" t="s">
        <v>126</v>
      </c>
      <c r="B37" s="163"/>
      <c r="C37" s="164"/>
      <c r="D37" s="165"/>
      <c r="E37" s="64"/>
      <c r="F37" s="62"/>
      <c r="G37" s="62"/>
      <c r="H37" s="166"/>
      <c r="I37" s="164"/>
      <c r="J37" s="164"/>
      <c r="K37" s="164"/>
      <c r="L37" s="165"/>
    </row>
    <row r="38" spans="1:12" ht="15.75" customHeight="1">
      <c r="A38" s="65" t="s">
        <v>127</v>
      </c>
    </row>
    <row r="39" spans="1:12" ht="15.75" customHeight="1">
      <c r="A39" s="65" t="s">
        <v>128</v>
      </c>
    </row>
    <row r="40" spans="1:12" ht="15.75" customHeight="1">
      <c r="A40" s="65" t="s">
        <v>129</v>
      </c>
    </row>
    <row r="41" spans="1:12" ht="15.75" customHeight="1">
      <c r="A41" s="66" t="s">
        <v>130</v>
      </c>
    </row>
    <row r="42" spans="1:12" ht="15.75" customHeight="1"/>
    <row r="43" spans="1:12" ht="15.75" customHeight="1">
      <c r="A43" s="154"/>
    </row>
    <row r="44" spans="1:12" ht="15.75" customHeight="1">
      <c r="A44" s="55" t="str">
        <f>A28:I28</f>
        <v xml:space="preserve">       台南市安順國小110.2月份學校供應量反映表</v>
      </c>
      <c r="B44" s="68"/>
      <c r="C44" s="68"/>
      <c r="D44" s="68"/>
      <c r="E44" s="68"/>
      <c r="F44" s="68"/>
      <c r="G44" s="68"/>
      <c r="H44" s="68"/>
      <c r="I44" s="69"/>
      <c r="J44" s="69"/>
    </row>
    <row r="45" spans="1:12" ht="15.75" customHeight="1">
      <c r="A45" s="168" t="str">
        <f>A29</f>
        <v xml:space="preserve">                                           班級：                            調查日期：  109年 2月17日</v>
      </c>
      <c r="B45" s="169"/>
      <c r="C45" s="169"/>
      <c r="D45" s="169"/>
      <c r="E45" s="169"/>
      <c r="F45" s="169"/>
      <c r="G45" s="169"/>
      <c r="H45" s="169"/>
      <c r="I45" s="169"/>
      <c r="J45" s="169"/>
      <c r="K45" s="169"/>
    </row>
    <row r="46" spans="1:12" ht="15.75" customHeight="1" thickBot="1">
      <c r="A46" s="56" t="s">
        <v>110</v>
      </c>
    </row>
    <row r="47" spans="1:12" ht="36" customHeight="1">
      <c r="A47" s="57" t="s">
        <v>111</v>
      </c>
      <c r="B47" s="167" t="s">
        <v>112</v>
      </c>
      <c r="C47" s="164"/>
      <c r="D47" s="165"/>
      <c r="E47" s="58" t="s">
        <v>113</v>
      </c>
      <c r="F47" s="70" t="s">
        <v>114</v>
      </c>
      <c r="G47" s="60" t="s">
        <v>115</v>
      </c>
      <c r="H47" s="167" t="s">
        <v>116</v>
      </c>
      <c r="I47" s="164"/>
      <c r="J47" s="164"/>
      <c r="K47" s="164"/>
      <c r="L47" s="165"/>
    </row>
    <row r="48" spans="1:12" ht="30" customHeight="1">
      <c r="A48" s="61" t="s">
        <v>117</v>
      </c>
      <c r="B48" s="163"/>
      <c r="C48" s="164"/>
      <c r="D48" s="165"/>
      <c r="E48" s="62"/>
      <c r="F48" s="62"/>
      <c r="G48" s="62"/>
      <c r="H48" s="163" t="s">
        <v>118</v>
      </c>
      <c r="I48" s="164"/>
      <c r="J48" s="164"/>
      <c r="K48" s="164"/>
      <c r="L48" s="165"/>
    </row>
    <row r="49" spans="1:12" ht="30" customHeight="1" thickBot="1">
      <c r="A49" s="63" t="s">
        <v>119</v>
      </c>
      <c r="B49" s="163"/>
      <c r="C49" s="164"/>
      <c r="D49" s="165"/>
      <c r="E49" s="62"/>
      <c r="F49" s="62"/>
      <c r="G49" s="62"/>
      <c r="H49" s="163" t="s">
        <v>118</v>
      </c>
      <c r="I49" s="164"/>
      <c r="J49" s="164"/>
      <c r="K49" s="164"/>
      <c r="L49" s="165"/>
    </row>
    <row r="50" spans="1:12" ht="30" customHeight="1" thickBot="1">
      <c r="A50" s="63" t="s">
        <v>121</v>
      </c>
      <c r="B50" s="163"/>
      <c r="C50" s="164"/>
      <c r="D50" s="165"/>
      <c r="E50" s="62"/>
      <c r="F50" s="62"/>
      <c r="G50" s="62"/>
      <c r="H50" s="163" t="s">
        <v>118</v>
      </c>
      <c r="I50" s="164"/>
      <c r="J50" s="164"/>
      <c r="K50" s="164"/>
      <c r="L50" s="165"/>
    </row>
    <row r="51" spans="1:12" ht="30" customHeight="1" thickBot="1">
      <c r="A51" s="63" t="s">
        <v>123</v>
      </c>
      <c r="B51" s="163"/>
      <c r="C51" s="164"/>
      <c r="D51" s="165"/>
      <c r="E51" s="62"/>
      <c r="F51" s="62"/>
      <c r="G51" s="62"/>
      <c r="H51" s="163" t="s">
        <v>118</v>
      </c>
      <c r="I51" s="164"/>
      <c r="J51" s="164"/>
      <c r="K51" s="164"/>
      <c r="L51" s="165"/>
    </row>
    <row r="52" spans="1:12" ht="27.75" customHeight="1" thickBot="1">
      <c r="A52" s="63" t="s">
        <v>20</v>
      </c>
      <c r="B52" s="163"/>
      <c r="C52" s="164"/>
      <c r="D52" s="165"/>
      <c r="E52" s="62"/>
      <c r="F52" s="62"/>
      <c r="G52" s="62"/>
      <c r="H52" s="163" t="s">
        <v>118</v>
      </c>
      <c r="I52" s="164"/>
      <c r="J52" s="164"/>
      <c r="K52" s="164"/>
      <c r="L52" s="165"/>
    </row>
    <row r="53" spans="1:12" ht="28.5" customHeight="1" thickBot="1">
      <c r="A53" s="63" t="s">
        <v>126</v>
      </c>
      <c r="B53" s="163"/>
      <c r="C53" s="164"/>
      <c r="D53" s="165"/>
      <c r="E53" s="64"/>
      <c r="F53" s="62"/>
      <c r="G53" s="62"/>
      <c r="H53" s="166"/>
      <c r="I53" s="164"/>
      <c r="J53" s="164"/>
      <c r="K53" s="164"/>
      <c r="L53" s="165"/>
    </row>
    <row r="54" spans="1:12" ht="23.25" customHeight="1">
      <c r="A54" s="65" t="s">
        <v>127</v>
      </c>
    </row>
    <row r="55" spans="1:12" ht="24.75" customHeight="1">
      <c r="A55" s="65" t="s">
        <v>128</v>
      </c>
    </row>
    <row r="56" spans="1:12" ht="27.75" customHeight="1">
      <c r="A56" s="65" t="s">
        <v>129</v>
      </c>
    </row>
    <row r="57" spans="1:12" ht="27" customHeight="1">
      <c r="A57" s="66" t="s">
        <v>130</v>
      </c>
    </row>
    <row r="58" spans="1:12" ht="15.75" customHeight="1"/>
    <row r="59" spans="1:12" ht="15.75" customHeight="1"/>
    <row r="60" spans="1:12" ht="15.75" customHeight="1"/>
    <row r="61" spans="1:12" ht="15.75" customHeight="1"/>
    <row r="62" spans="1:12" ht="15.75" customHeight="1"/>
    <row r="63" spans="1:12" ht="15.75" customHeight="1"/>
    <row r="64" spans="1:12"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sheetData>
  <mergeCells count="64">
    <mergeCell ref="B51:D51"/>
    <mergeCell ref="H51:L51"/>
    <mergeCell ref="B52:D52"/>
    <mergeCell ref="H52:L52"/>
    <mergeCell ref="B53:D53"/>
    <mergeCell ref="H53:L53"/>
    <mergeCell ref="B48:D48"/>
    <mergeCell ref="H48:L48"/>
    <mergeCell ref="B49:D49"/>
    <mergeCell ref="H49:L49"/>
    <mergeCell ref="B50:D50"/>
    <mergeCell ref="H50:L50"/>
    <mergeCell ref="B32:D32"/>
    <mergeCell ref="H32:L32"/>
    <mergeCell ref="B47:D47"/>
    <mergeCell ref="H47:L47"/>
    <mergeCell ref="B33:D33"/>
    <mergeCell ref="H33:L33"/>
    <mergeCell ref="B34:D34"/>
    <mergeCell ref="H34:L34"/>
    <mergeCell ref="B35:D35"/>
    <mergeCell ref="H35:L35"/>
    <mergeCell ref="B36:D36"/>
    <mergeCell ref="H36:L36"/>
    <mergeCell ref="B37:D37"/>
    <mergeCell ref="H37:L37"/>
    <mergeCell ref="A45:K45"/>
    <mergeCell ref="A15:H15"/>
    <mergeCell ref="B19:O19"/>
    <mergeCell ref="B21:O21"/>
    <mergeCell ref="A29:K29"/>
    <mergeCell ref="B31:D31"/>
    <mergeCell ref="H31:L31"/>
    <mergeCell ref="B20:O20"/>
    <mergeCell ref="V7:V9"/>
    <mergeCell ref="W7:W9"/>
    <mergeCell ref="A8:A9"/>
    <mergeCell ref="B8:B9"/>
    <mergeCell ref="C8:C9"/>
    <mergeCell ref="D8:D9"/>
    <mergeCell ref="E8:E9"/>
    <mergeCell ref="F8:F9"/>
    <mergeCell ref="G8:G9"/>
    <mergeCell ref="H8:H9"/>
    <mergeCell ref="A7:O7"/>
    <mergeCell ref="Q7:Q9"/>
    <mergeCell ref="R7:R9"/>
    <mergeCell ref="S7:S9"/>
    <mergeCell ref="T7:T9"/>
    <mergeCell ref="U7:U9"/>
    <mergeCell ref="J8:J9"/>
    <mergeCell ref="K8:K9"/>
    <mergeCell ref="L8:L9"/>
    <mergeCell ref="M8:M9"/>
    <mergeCell ref="N8:N9"/>
    <mergeCell ref="O8:O9"/>
    <mergeCell ref="P8:P9"/>
    <mergeCell ref="A1:C6"/>
    <mergeCell ref="D1:G3"/>
    <mergeCell ref="H1:P1"/>
    <mergeCell ref="H2:P2"/>
    <mergeCell ref="H3:P3"/>
    <mergeCell ref="D4:G5"/>
    <mergeCell ref="H6:P6"/>
  </mergeCells>
  <phoneticPr fontId="38" type="noConversion"/>
  <hyperlinks>
    <hyperlink ref="D4" r:id="rId1"/>
  </hyperlinks>
  <pageMargins left="0.31496062992125984" right="0.11811023622047245" top="0.23622047244094491" bottom="0.15748031496062992" header="0" footer="0"/>
  <pageSetup paperSize="9"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00"/>
  <sheetViews>
    <sheetView tabSelected="1" view="pageBreakPreview" zoomScaleNormal="100" zoomScaleSheetLayoutView="100" workbookViewId="0">
      <selection activeCell="Y41" sqref="Y41"/>
    </sheetView>
  </sheetViews>
  <sheetFormatPr defaultColWidth="14.44140625" defaultRowHeight="15" customHeight="1"/>
  <cols>
    <col min="1" max="1" width="6.33203125" customWidth="1"/>
    <col min="2" max="2" width="7" customWidth="1"/>
    <col min="3" max="3" width="3.6640625" customWidth="1"/>
    <col min="4" max="4" width="7.6640625" customWidth="1"/>
    <col min="5" max="5" width="10.33203125" customWidth="1"/>
    <col min="6" max="6" width="10" customWidth="1"/>
    <col min="7" max="7" width="10.5546875" customWidth="1"/>
    <col min="8" max="8" width="11.88671875" customWidth="1"/>
    <col min="9" max="13" width="3.6640625" customWidth="1"/>
    <col min="14" max="15" width="3.5546875" customWidth="1"/>
    <col min="16" max="16" width="5" customWidth="1"/>
    <col min="17" max="17" width="4.33203125" customWidth="1"/>
    <col min="18" max="18" width="4.44140625" customWidth="1"/>
    <col min="19" max="19" width="4.6640625" customWidth="1"/>
    <col min="20" max="21" width="3.6640625" customWidth="1"/>
    <col min="22" max="22" width="5.44140625" customWidth="1"/>
    <col min="23" max="24" width="8.6640625" customWidth="1"/>
  </cols>
  <sheetData>
    <row r="1" spans="1:24" ht="15.75" customHeight="1">
      <c r="A1" s="183"/>
      <c r="B1" s="169"/>
      <c r="C1" s="169"/>
      <c r="D1" s="184" t="s">
        <v>0</v>
      </c>
      <c r="E1" s="169"/>
      <c r="F1" s="169"/>
      <c r="G1" s="169"/>
      <c r="H1" s="185" t="s">
        <v>1</v>
      </c>
      <c r="I1" s="169"/>
      <c r="J1" s="169"/>
      <c r="K1" s="169"/>
      <c r="L1" s="169"/>
      <c r="M1" s="169"/>
      <c r="N1" s="169"/>
      <c r="O1" s="169"/>
      <c r="P1" s="169"/>
    </row>
    <row r="2" spans="1:24" ht="15.75" customHeight="1">
      <c r="A2" s="169"/>
      <c r="B2" s="169"/>
      <c r="C2" s="169"/>
      <c r="D2" s="169"/>
      <c r="E2" s="169"/>
      <c r="F2" s="169"/>
      <c r="G2" s="169"/>
      <c r="H2" s="186" t="s">
        <v>2</v>
      </c>
      <c r="I2" s="169"/>
      <c r="J2" s="169"/>
      <c r="K2" s="169"/>
      <c r="L2" s="169"/>
      <c r="M2" s="169"/>
      <c r="N2" s="169"/>
      <c r="O2" s="169"/>
      <c r="P2" s="169"/>
    </row>
    <row r="3" spans="1:24" ht="15.75" customHeight="1">
      <c r="A3" s="169"/>
      <c r="B3" s="169"/>
      <c r="C3" s="169"/>
      <c r="D3" s="169"/>
      <c r="E3" s="169"/>
      <c r="F3" s="169"/>
      <c r="G3" s="169"/>
      <c r="H3" s="186" t="s">
        <v>3</v>
      </c>
      <c r="I3" s="169"/>
      <c r="J3" s="169"/>
      <c r="K3" s="169"/>
      <c r="L3" s="169"/>
      <c r="M3" s="169"/>
      <c r="N3" s="169"/>
      <c r="O3" s="169"/>
      <c r="P3" s="169"/>
    </row>
    <row r="4" spans="1:24" ht="15.75" customHeight="1">
      <c r="A4" s="169"/>
      <c r="B4" s="169"/>
      <c r="C4" s="169"/>
      <c r="D4" s="180" t="s">
        <v>4</v>
      </c>
      <c r="E4" s="169"/>
      <c r="F4" s="169"/>
      <c r="G4" s="169"/>
      <c r="H4" s="2" t="s">
        <v>219</v>
      </c>
      <c r="I4" s="2"/>
      <c r="J4" s="2"/>
      <c r="K4" s="2"/>
      <c r="L4" s="2"/>
      <c r="M4" s="2"/>
      <c r="N4" s="2"/>
      <c r="O4" s="2"/>
      <c r="P4" s="2"/>
    </row>
    <row r="5" spans="1:24" ht="15.75" customHeight="1">
      <c r="A5" s="169"/>
      <c r="B5" s="169"/>
      <c r="C5" s="169"/>
      <c r="D5" s="169"/>
      <c r="E5" s="169"/>
      <c r="F5" s="169"/>
      <c r="G5" s="169"/>
      <c r="H5" s="2" t="s">
        <v>218</v>
      </c>
      <c r="I5" s="2"/>
      <c r="J5" s="2"/>
      <c r="K5" s="2"/>
      <c r="L5" s="2"/>
      <c r="M5" s="2"/>
      <c r="N5" s="2"/>
      <c r="O5" s="2"/>
      <c r="P5" s="2"/>
    </row>
    <row r="6" spans="1:24" ht="15.75" customHeight="1">
      <c r="A6" s="169"/>
      <c r="B6" s="169"/>
      <c r="C6" s="169"/>
      <c r="D6" s="2"/>
      <c r="E6" s="2"/>
      <c r="F6" s="2"/>
      <c r="G6" s="2"/>
      <c r="H6" s="187" t="s">
        <v>5</v>
      </c>
      <c r="I6" s="169"/>
      <c r="J6" s="169"/>
      <c r="K6" s="169"/>
      <c r="L6" s="169"/>
      <c r="M6" s="169"/>
      <c r="N6" s="169"/>
      <c r="O6" s="169"/>
      <c r="P6" s="169"/>
    </row>
    <row r="7" spans="1:24" ht="19.5" customHeight="1">
      <c r="A7" s="181" t="s">
        <v>217</v>
      </c>
      <c r="B7" s="169"/>
      <c r="C7" s="169"/>
      <c r="D7" s="169"/>
      <c r="E7" s="169"/>
      <c r="F7" s="169"/>
      <c r="G7" s="169"/>
      <c r="H7" s="169"/>
      <c r="I7" s="169"/>
      <c r="J7" s="169"/>
      <c r="K7" s="169"/>
      <c r="L7" s="169"/>
      <c r="M7" s="169"/>
      <c r="N7" s="169"/>
      <c r="O7" s="169"/>
      <c r="Q7" s="174" t="s">
        <v>6</v>
      </c>
      <c r="R7" s="179" t="s">
        <v>7</v>
      </c>
      <c r="S7" s="174" t="s">
        <v>8</v>
      </c>
      <c r="T7" s="174" t="s">
        <v>9</v>
      </c>
      <c r="U7" s="174" t="s">
        <v>10</v>
      </c>
      <c r="V7" s="174" t="s">
        <v>11</v>
      </c>
      <c r="W7" s="177" t="s">
        <v>12</v>
      </c>
    </row>
    <row r="8" spans="1:24" ht="18.75" customHeight="1">
      <c r="A8" s="178" t="s">
        <v>13</v>
      </c>
      <c r="B8" s="172" t="s">
        <v>14</v>
      </c>
      <c r="C8" s="172" t="s">
        <v>15</v>
      </c>
      <c r="D8" s="172" t="s">
        <v>16</v>
      </c>
      <c r="E8" s="172" t="s">
        <v>17</v>
      </c>
      <c r="F8" s="172" t="s">
        <v>18</v>
      </c>
      <c r="G8" s="172" t="s">
        <v>19</v>
      </c>
      <c r="H8" s="172" t="s">
        <v>20</v>
      </c>
      <c r="I8" s="3" t="s">
        <v>21</v>
      </c>
      <c r="J8" s="174" t="s">
        <v>6</v>
      </c>
      <c r="K8" s="182" t="s">
        <v>7</v>
      </c>
      <c r="L8" s="174" t="s">
        <v>8</v>
      </c>
      <c r="M8" s="174" t="s">
        <v>9</v>
      </c>
      <c r="N8" s="174" t="s">
        <v>10</v>
      </c>
      <c r="O8" s="179" t="s">
        <v>11</v>
      </c>
      <c r="P8" s="176" t="s">
        <v>12</v>
      </c>
      <c r="Q8" s="175"/>
      <c r="R8" s="175"/>
      <c r="S8" s="175"/>
      <c r="T8" s="175"/>
      <c r="U8" s="175"/>
      <c r="V8" s="175"/>
      <c r="W8" s="175"/>
    </row>
    <row r="9" spans="1:24" ht="15.75" customHeight="1">
      <c r="A9" s="173"/>
      <c r="B9" s="173"/>
      <c r="C9" s="173"/>
      <c r="D9" s="173"/>
      <c r="E9" s="173"/>
      <c r="F9" s="173"/>
      <c r="G9" s="173"/>
      <c r="H9" s="173"/>
      <c r="I9" s="3" t="s">
        <v>22</v>
      </c>
      <c r="J9" s="173"/>
      <c r="K9" s="173"/>
      <c r="L9" s="173"/>
      <c r="M9" s="173"/>
      <c r="N9" s="173"/>
      <c r="O9" s="173"/>
      <c r="P9" s="175"/>
      <c r="Q9" s="173"/>
      <c r="R9" s="173"/>
      <c r="S9" s="173"/>
      <c r="T9" s="173"/>
      <c r="U9" s="173"/>
      <c r="V9" s="173"/>
      <c r="W9" s="173"/>
    </row>
    <row r="10" spans="1:24" s="139" customFormat="1" ht="15.75" customHeight="1">
      <c r="A10" s="140">
        <v>1</v>
      </c>
      <c r="B10" s="5">
        <v>43891</v>
      </c>
      <c r="C10" s="140" t="s">
        <v>240</v>
      </c>
      <c r="D10" s="140"/>
      <c r="E10" s="140" t="s">
        <v>246</v>
      </c>
      <c r="F10" s="20"/>
      <c r="G10" s="140"/>
      <c r="H10" s="140"/>
      <c r="I10" s="144"/>
      <c r="J10" s="140"/>
      <c r="K10" s="140"/>
      <c r="L10" s="140"/>
      <c r="M10" s="140"/>
      <c r="N10" s="140"/>
      <c r="O10" s="145"/>
      <c r="P10" s="148"/>
      <c r="Q10" s="146"/>
      <c r="R10" s="140"/>
      <c r="S10" s="140"/>
      <c r="T10" s="140"/>
      <c r="U10" s="140"/>
      <c r="V10" s="140"/>
      <c r="W10" s="140"/>
    </row>
    <row r="11" spans="1:24" ht="18" customHeight="1">
      <c r="A11" s="155">
        <v>2</v>
      </c>
      <c r="B11" s="5">
        <v>43892</v>
      </c>
      <c r="C11" s="6" t="s">
        <v>27</v>
      </c>
      <c r="D11" s="6" t="s">
        <v>28</v>
      </c>
      <c r="E11" s="6" t="s">
        <v>29</v>
      </c>
      <c r="F11" s="14" t="s">
        <v>212</v>
      </c>
      <c r="G11" s="6" t="s">
        <v>30</v>
      </c>
      <c r="H11" s="6" t="s">
        <v>31</v>
      </c>
      <c r="I11" s="15" t="s">
        <v>21</v>
      </c>
      <c r="J11" s="8">
        <v>5</v>
      </c>
      <c r="K11" s="9">
        <v>2.1</v>
      </c>
      <c r="L11" s="9">
        <v>1.5</v>
      </c>
      <c r="M11" s="9">
        <v>2.2000000000000002</v>
      </c>
      <c r="N11" s="9">
        <v>1</v>
      </c>
      <c r="O11" s="9"/>
      <c r="P11" s="147">
        <f t="shared" ref="P11:P31" si="0">W11</f>
        <v>704</v>
      </c>
      <c r="Q11" s="11">
        <f t="shared" ref="Q11:Q32" si="1">J11*70</f>
        <v>350</v>
      </c>
      <c r="R11" s="9">
        <f t="shared" ref="R11:R32" si="2">K11*75</f>
        <v>157.5</v>
      </c>
      <c r="S11" s="9">
        <f t="shared" ref="S11:S32" si="3">L11*25</f>
        <v>37.5</v>
      </c>
      <c r="T11" s="9">
        <f t="shared" ref="T11:T32" si="4">M11*45</f>
        <v>99.000000000000014</v>
      </c>
      <c r="U11" s="9">
        <f t="shared" ref="U11:U32" si="5">N11*60</f>
        <v>60</v>
      </c>
      <c r="V11" s="9">
        <f t="shared" ref="V11:V32" si="6">O11*150</f>
        <v>0</v>
      </c>
      <c r="W11" s="12">
        <f t="shared" ref="W11:W21" si="7">SUM(Q11:V11)</f>
        <v>704</v>
      </c>
      <c r="X11" s="13"/>
    </row>
    <row r="12" spans="1:24" ht="18.75" customHeight="1">
      <c r="A12" s="155">
        <v>3</v>
      </c>
      <c r="B12" s="5">
        <v>43893</v>
      </c>
      <c r="C12" s="6" t="s">
        <v>32</v>
      </c>
      <c r="D12" s="6" t="s">
        <v>24</v>
      </c>
      <c r="E12" s="6" t="s">
        <v>33</v>
      </c>
      <c r="F12" s="6" t="s">
        <v>34</v>
      </c>
      <c r="G12" s="16" t="s">
        <v>266</v>
      </c>
      <c r="H12" s="6" t="s">
        <v>36</v>
      </c>
      <c r="I12" s="17" t="s">
        <v>22</v>
      </c>
      <c r="J12" s="8">
        <v>5</v>
      </c>
      <c r="K12" s="9">
        <v>2.2000000000000002</v>
      </c>
      <c r="L12" s="9">
        <v>1.5</v>
      </c>
      <c r="M12" s="9">
        <v>2.1</v>
      </c>
      <c r="N12" s="9"/>
      <c r="O12" s="9">
        <v>1</v>
      </c>
      <c r="P12" s="10">
        <f t="shared" si="0"/>
        <v>797</v>
      </c>
      <c r="Q12" s="11">
        <f t="shared" si="1"/>
        <v>350</v>
      </c>
      <c r="R12" s="9">
        <f t="shared" si="2"/>
        <v>165</v>
      </c>
      <c r="S12" s="9">
        <f t="shared" si="3"/>
        <v>37.5</v>
      </c>
      <c r="T12" s="9">
        <f t="shared" si="4"/>
        <v>94.5</v>
      </c>
      <c r="U12" s="9">
        <f t="shared" si="5"/>
        <v>0</v>
      </c>
      <c r="V12" s="9">
        <f t="shared" si="6"/>
        <v>150</v>
      </c>
      <c r="W12" s="12">
        <f t="shared" si="7"/>
        <v>797</v>
      </c>
    </row>
    <row r="13" spans="1:24" ht="18.75" customHeight="1">
      <c r="A13" s="155">
        <v>4</v>
      </c>
      <c r="B13" s="5">
        <v>43894</v>
      </c>
      <c r="C13" s="6" t="s">
        <v>37</v>
      </c>
      <c r="D13" s="6" t="s">
        <v>38</v>
      </c>
      <c r="E13" s="6" t="s">
        <v>39</v>
      </c>
      <c r="F13" s="7" t="s">
        <v>247</v>
      </c>
      <c r="G13" s="6" t="s">
        <v>41</v>
      </c>
      <c r="H13" s="6" t="s">
        <v>42</v>
      </c>
      <c r="I13" s="18"/>
      <c r="J13" s="8">
        <v>5</v>
      </c>
      <c r="K13" s="9">
        <v>2.2000000000000002</v>
      </c>
      <c r="L13" s="9">
        <v>1.5</v>
      </c>
      <c r="M13" s="9">
        <v>2</v>
      </c>
      <c r="N13" s="9"/>
      <c r="O13" s="9"/>
      <c r="P13" s="10">
        <f t="shared" si="0"/>
        <v>642.5</v>
      </c>
      <c r="Q13" s="11">
        <f t="shared" si="1"/>
        <v>350</v>
      </c>
      <c r="R13" s="9">
        <f t="shared" si="2"/>
        <v>165</v>
      </c>
      <c r="S13" s="9">
        <f t="shared" si="3"/>
        <v>37.5</v>
      </c>
      <c r="T13" s="9">
        <f t="shared" si="4"/>
        <v>90</v>
      </c>
      <c r="U13" s="9">
        <f t="shared" si="5"/>
        <v>0</v>
      </c>
      <c r="V13" s="9">
        <f t="shared" si="6"/>
        <v>0</v>
      </c>
      <c r="W13" s="12">
        <f t="shared" si="7"/>
        <v>642.5</v>
      </c>
      <c r="X13" s="13"/>
    </row>
    <row r="14" spans="1:24" ht="18" customHeight="1">
      <c r="A14" s="155">
        <v>5</v>
      </c>
      <c r="B14" s="5">
        <v>43895</v>
      </c>
      <c r="C14" s="6" t="s">
        <v>43</v>
      </c>
      <c r="D14" s="6" t="s">
        <v>24</v>
      </c>
      <c r="E14" s="7" t="s">
        <v>44</v>
      </c>
      <c r="F14" s="6" t="s">
        <v>45</v>
      </c>
      <c r="G14" s="93" t="s">
        <v>265</v>
      </c>
      <c r="H14" s="6" t="s">
        <v>46</v>
      </c>
      <c r="I14" s="19" t="s">
        <v>21</v>
      </c>
      <c r="J14" s="8">
        <v>5</v>
      </c>
      <c r="K14" s="9">
        <v>2</v>
      </c>
      <c r="L14" s="9">
        <v>1.5</v>
      </c>
      <c r="M14" s="9">
        <v>1.5</v>
      </c>
      <c r="N14" s="9">
        <v>1</v>
      </c>
      <c r="O14" s="9"/>
      <c r="P14" s="10">
        <f t="shared" si="0"/>
        <v>665</v>
      </c>
      <c r="Q14" s="11">
        <f t="shared" si="1"/>
        <v>350</v>
      </c>
      <c r="R14" s="9">
        <f t="shared" si="2"/>
        <v>150</v>
      </c>
      <c r="S14" s="9">
        <f t="shared" si="3"/>
        <v>37.5</v>
      </c>
      <c r="T14" s="9">
        <f t="shared" si="4"/>
        <v>67.5</v>
      </c>
      <c r="U14" s="9">
        <f t="shared" si="5"/>
        <v>60</v>
      </c>
      <c r="V14" s="9">
        <f t="shared" si="6"/>
        <v>0</v>
      </c>
      <c r="W14" s="12">
        <f t="shared" si="7"/>
        <v>665</v>
      </c>
    </row>
    <row r="15" spans="1:24" ht="15.75" customHeight="1">
      <c r="A15" s="155">
        <v>6</v>
      </c>
      <c r="B15" s="5">
        <v>43898</v>
      </c>
      <c r="C15" s="6" t="s">
        <v>23</v>
      </c>
      <c r="D15" s="6" t="s">
        <v>24</v>
      </c>
      <c r="E15" s="6" t="s">
        <v>47</v>
      </c>
      <c r="F15" s="20" t="s">
        <v>26</v>
      </c>
      <c r="G15" s="6" t="s">
        <v>48</v>
      </c>
      <c r="H15" s="6" t="s">
        <v>49</v>
      </c>
      <c r="I15" s="17"/>
      <c r="J15" s="8">
        <v>5</v>
      </c>
      <c r="K15" s="9">
        <v>2.2000000000000002</v>
      </c>
      <c r="L15" s="9">
        <v>1.5</v>
      </c>
      <c r="M15" s="9">
        <v>2.2000000000000002</v>
      </c>
      <c r="N15" s="9"/>
      <c r="O15" s="9"/>
      <c r="P15" s="10">
        <f t="shared" si="0"/>
        <v>651.5</v>
      </c>
      <c r="Q15" s="11">
        <f t="shared" si="1"/>
        <v>350</v>
      </c>
      <c r="R15" s="9">
        <f t="shared" si="2"/>
        <v>165</v>
      </c>
      <c r="S15" s="9">
        <f t="shared" si="3"/>
        <v>37.5</v>
      </c>
      <c r="T15" s="9">
        <f t="shared" si="4"/>
        <v>99.000000000000014</v>
      </c>
      <c r="U15" s="9">
        <f t="shared" si="5"/>
        <v>0</v>
      </c>
      <c r="V15" s="9">
        <f t="shared" si="6"/>
        <v>0</v>
      </c>
      <c r="W15" s="12">
        <f t="shared" si="7"/>
        <v>651.5</v>
      </c>
      <c r="X15" s="13"/>
    </row>
    <row r="16" spans="1:24" ht="13.5" customHeight="1">
      <c r="A16" s="155">
        <v>7</v>
      </c>
      <c r="B16" s="5">
        <v>43899</v>
      </c>
      <c r="C16" s="6" t="s">
        <v>27</v>
      </c>
      <c r="D16" s="6" t="s">
        <v>28</v>
      </c>
      <c r="E16" s="7" t="s">
        <v>50</v>
      </c>
      <c r="F16" s="6" t="s">
        <v>51</v>
      </c>
      <c r="G16" s="93" t="s">
        <v>52</v>
      </c>
      <c r="H16" s="6" t="s">
        <v>53</v>
      </c>
      <c r="I16" s="19" t="s">
        <v>21</v>
      </c>
      <c r="J16" s="8">
        <v>5</v>
      </c>
      <c r="K16" s="9">
        <v>2</v>
      </c>
      <c r="L16" s="9">
        <v>1.5</v>
      </c>
      <c r="M16" s="9">
        <v>2.2000000000000002</v>
      </c>
      <c r="N16" s="9">
        <v>1</v>
      </c>
      <c r="O16" s="9"/>
      <c r="P16" s="10">
        <f t="shared" si="0"/>
        <v>696.5</v>
      </c>
      <c r="Q16" s="11">
        <f t="shared" si="1"/>
        <v>350</v>
      </c>
      <c r="R16" s="9">
        <f t="shared" si="2"/>
        <v>150</v>
      </c>
      <c r="S16" s="9">
        <f t="shared" si="3"/>
        <v>37.5</v>
      </c>
      <c r="T16" s="9">
        <f t="shared" si="4"/>
        <v>99.000000000000014</v>
      </c>
      <c r="U16" s="9">
        <f t="shared" si="5"/>
        <v>60</v>
      </c>
      <c r="V16" s="9">
        <f t="shared" si="6"/>
        <v>0</v>
      </c>
      <c r="W16" s="12">
        <f t="shared" si="7"/>
        <v>696.5</v>
      </c>
      <c r="X16" s="13"/>
    </row>
    <row r="17" spans="1:24" ht="12.75" customHeight="1">
      <c r="A17" s="155">
        <v>8</v>
      </c>
      <c r="B17" s="5">
        <v>43900</v>
      </c>
      <c r="C17" s="6" t="s">
        <v>32</v>
      </c>
      <c r="D17" s="170" t="s">
        <v>258</v>
      </c>
      <c r="E17" s="165"/>
      <c r="F17" s="6" t="s">
        <v>54</v>
      </c>
      <c r="G17" s="6" t="s">
        <v>55</v>
      </c>
      <c r="H17" s="95" t="s">
        <v>257</v>
      </c>
      <c r="I17" s="19" t="s">
        <v>22</v>
      </c>
      <c r="J17" s="8">
        <v>5</v>
      </c>
      <c r="K17" s="9">
        <v>2</v>
      </c>
      <c r="L17" s="9">
        <v>1.5</v>
      </c>
      <c r="M17" s="9">
        <v>2</v>
      </c>
      <c r="N17" s="9"/>
      <c r="O17" s="9">
        <v>1</v>
      </c>
      <c r="P17" s="10">
        <f t="shared" si="0"/>
        <v>777.5</v>
      </c>
      <c r="Q17" s="11">
        <f t="shared" si="1"/>
        <v>350</v>
      </c>
      <c r="R17" s="9">
        <f t="shared" si="2"/>
        <v>150</v>
      </c>
      <c r="S17" s="9">
        <f t="shared" si="3"/>
        <v>37.5</v>
      </c>
      <c r="T17" s="9">
        <f t="shared" si="4"/>
        <v>90</v>
      </c>
      <c r="U17" s="9">
        <f t="shared" si="5"/>
        <v>0</v>
      </c>
      <c r="V17" s="9">
        <f t="shared" si="6"/>
        <v>150</v>
      </c>
      <c r="W17" s="12">
        <f t="shared" si="7"/>
        <v>777.5</v>
      </c>
      <c r="X17" s="13"/>
    </row>
    <row r="18" spans="1:24" ht="17.25" customHeight="1">
      <c r="A18" s="155">
        <v>9</v>
      </c>
      <c r="B18" s="5">
        <v>43901</v>
      </c>
      <c r="C18" s="6" t="s">
        <v>37</v>
      </c>
      <c r="D18" s="6" t="s">
        <v>38</v>
      </c>
      <c r="E18" s="6" t="s">
        <v>57</v>
      </c>
      <c r="F18" s="14" t="s">
        <v>247</v>
      </c>
      <c r="G18" s="6" t="s">
        <v>58</v>
      </c>
      <c r="H18" s="6" t="s">
        <v>59</v>
      </c>
      <c r="I18" s="21"/>
      <c r="J18" s="8">
        <v>5</v>
      </c>
      <c r="K18" s="9">
        <v>2</v>
      </c>
      <c r="L18" s="9">
        <v>1.5</v>
      </c>
      <c r="M18" s="9">
        <v>2.2999999999999998</v>
      </c>
      <c r="N18" s="9"/>
      <c r="O18" s="9"/>
      <c r="P18" s="10">
        <f t="shared" si="0"/>
        <v>641</v>
      </c>
      <c r="Q18" s="11">
        <f t="shared" si="1"/>
        <v>350</v>
      </c>
      <c r="R18" s="9">
        <f t="shared" si="2"/>
        <v>150</v>
      </c>
      <c r="S18" s="9">
        <f t="shared" si="3"/>
        <v>37.5</v>
      </c>
      <c r="T18" s="9">
        <f t="shared" si="4"/>
        <v>103.49999999999999</v>
      </c>
      <c r="U18" s="9">
        <f t="shared" si="5"/>
        <v>0</v>
      </c>
      <c r="V18" s="9">
        <f t="shared" si="6"/>
        <v>0</v>
      </c>
      <c r="W18" s="12">
        <f t="shared" si="7"/>
        <v>641</v>
      </c>
      <c r="X18" s="13"/>
    </row>
    <row r="19" spans="1:24" ht="14.25" customHeight="1">
      <c r="A19" s="155">
        <v>10</v>
      </c>
      <c r="B19" s="5">
        <v>43902</v>
      </c>
      <c r="C19" s="6" t="s">
        <v>43</v>
      </c>
      <c r="D19" s="6" t="s">
        <v>24</v>
      </c>
      <c r="E19" s="6" t="s">
        <v>60</v>
      </c>
      <c r="F19" s="6" t="s">
        <v>61</v>
      </c>
      <c r="G19" s="6" t="s">
        <v>62</v>
      </c>
      <c r="H19" s="6" t="s">
        <v>63</v>
      </c>
      <c r="I19" s="15" t="s">
        <v>21</v>
      </c>
      <c r="J19" s="8">
        <v>5</v>
      </c>
      <c r="K19" s="9">
        <v>2</v>
      </c>
      <c r="L19" s="9">
        <v>1.5</v>
      </c>
      <c r="M19" s="9">
        <v>1.5</v>
      </c>
      <c r="N19" s="9">
        <v>1</v>
      </c>
      <c r="O19" s="9"/>
      <c r="P19" s="10">
        <f t="shared" si="0"/>
        <v>665</v>
      </c>
      <c r="Q19" s="11">
        <f t="shared" si="1"/>
        <v>350</v>
      </c>
      <c r="R19" s="9">
        <f t="shared" si="2"/>
        <v>150</v>
      </c>
      <c r="S19" s="9">
        <f t="shared" si="3"/>
        <v>37.5</v>
      </c>
      <c r="T19" s="9">
        <f t="shared" si="4"/>
        <v>67.5</v>
      </c>
      <c r="U19" s="9">
        <f t="shared" si="5"/>
        <v>60</v>
      </c>
      <c r="V19" s="9">
        <f t="shared" si="6"/>
        <v>0</v>
      </c>
      <c r="W19" s="12">
        <f t="shared" si="7"/>
        <v>665</v>
      </c>
      <c r="X19" s="13"/>
    </row>
    <row r="20" spans="1:24" ht="18" customHeight="1">
      <c r="A20" s="155">
        <v>11</v>
      </c>
      <c r="B20" s="5">
        <v>43905</v>
      </c>
      <c r="C20" s="6" t="s">
        <v>23</v>
      </c>
      <c r="D20" s="6" t="s">
        <v>24</v>
      </c>
      <c r="E20" s="6" t="s">
        <v>64</v>
      </c>
      <c r="F20" s="20" t="s">
        <v>26</v>
      </c>
      <c r="G20" s="7" t="s">
        <v>65</v>
      </c>
      <c r="H20" s="6" t="s">
        <v>66</v>
      </c>
      <c r="I20" s="22"/>
      <c r="J20" s="8">
        <v>5</v>
      </c>
      <c r="K20" s="9">
        <v>2.2000000000000002</v>
      </c>
      <c r="L20" s="9">
        <v>1.5</v>
      </c>
      <c r="M20" s="9">
        <v>2.2000000000000002</v>
      </c>
      <c r="N20" s="9"/>
      <c r="O20" s="9"/>
      <c r="P20" s="10">
        <f t="shared" si="0"/>
        <v>651.5</v>
      </c>
      <c r="Q20" s="11">
        <f t="shared" si="1"/>
        <v>350</v>
      </c>
      <c r="R20" s="9">
        <f t="shared" si="2"/>
        <v>165</v>
      </c>
      <c r="S20" s="9">
        <f t="shared" si="3"/>
        <v>37.5</v>
      </c>
      <c r="T20" s="9">
        <f t="shared" si="4"/>
        <v>99.000000000000014</v>
      </c>
      <c r="U20" s="9">
        <f t="shared" si="5"/>
        <v>0</v>
      </c>
      <c r="V20" s="9">
        <f t="shared" si="6"/>
        <v>0</v>
      </c>
      <c r="W20" s="12">
        <f t="shared" si="7"/>
        <v>651.5</v>
      </c>
      <c r="X20" s="13"/>
    </row>
    <row r="21" spans="1:24" ht="15" customHeight="1">
      <c r="A21" s="155">
        <v>12</v>
      </c>
      <c r="B21" s="5">
        <v>43906</v>
      </c>
      <c r="C21" s="6" t="s">
        <v>27</v>
      </c>
      <c r="D21" s="6" t="s">
        <v>28</v>
      </c>
      <c r="E21" s="95" t="s">
        <v>260</v>
      </c>
      <c r="F21" s="23" t="s">
        <v>67</v>
      </c>
      <c r="G21" s="6" t="s">
        <v>68</v>
      </c>
      <c r="H21" s="23" t="s">
        <v>69</v>
      </c>
      <c r="I21" s="15" t="s">
        <v>21</v>
      </c>
      <c r="J21" s="8">
        <v>5</v>
      </c>
      <c r="K21" s="9">
        <v>2.2000000000000002</v>
      </c>
      <c r="L21" s="9">
        <v>1.5</v>
      </c>
      <c r="M21" s="9">
        <v>2.2999999999999998</v>
      </c>
      <c r="N21" s="9">
        <v>1</v>
      </c>
      <c r="O21" s="9"/>
      <c r="P21" s="10">
        <f t="shared" si="0"/>
        <v>716</v>
      </c>
      <c r="Q21" s="11">
        <f t="shared" si="1"/>
        <v>350</v>
      </c>
      <c r="R21" s="9">
        <f t="shared" si="2"/>
        <v>165</v>
      </c>
      <c r="S21" s="9">
        <f t="shared" si="3"/>
        <v>37.5</v>
      </c>
      <c r="T21" s="9">
        <f t="shared" si="4"/>
        <v>103.49999999999999</v>
      </c>
      <c r="U21" s="9">
        <f t="shared" si="5"/>
        <v>60</v>
      </c>
      <c r="V21" s="9">
        <f t="shared" si="6"/>
        <v>0</v>
      </c>
      <c r="W21" s="12">
        <f t="shared" si="7"/>
        <v>716</v>
      </c>
      <c r="X21" s="13"/>
    </row>
    <row r="22" spans="1:24" ht="15" customHeight="1">
      <c r="A22" s="155">
        <v>13</v>
      </c>
      <c r="B22" s="5">
        <v>43907</v>
      </c>
      <c r="C22" s="6" t="s">
        <v>32</v>
      </c>
      <c r="D22" s="171" t="s">
        <v>70</v>
      </c>
      <c r="E22" s="165"/>
      <c r="F22" s="6" t="s">
        <v>45</v>
      </c>
      <c r="G22" s="95" t="s">
        <v>264</v>
      </c>
      <c r="H22" s="23" t="s">
        <v>72</v>
      </c>
      <c r="I22" s="17" t="s">
        <v>22</v>
      </c>
      <c r="J22" s="18">
        <v>5</v>
      </c>
      <c r="K22" s="11">
        <v>2.2000000000000002</v>
      </c>
      <c r="L22" s="11">
        <v>1.5</v>
      </c>
      <c r="M22" s="11">
        <v>2</v>
      </c>
      <c r="N22" s="11"/>
      <c r="O22" s="11">
        <v>1</v>
      </c>
      <c r="P22" s="10">
        <f t="shared" si="0"/>
        <v>792.5</v>
      </c>
      <c r="Q22" s="11">
        <f t="shared" si="1"/>
        <v>350</v>
      </c>
      <c r="R22" s="9">
        <f t="shared" si="2"/>
        <v>165</v>
      </c>
      <c r="S22" s="9">
        <f t="shared" si="3"/>
        <v>37.5</v>
      </c>
      <c r="T22" s="9">
        <f t="shared" si="4"/>
        <v>90</v>
      </c>
      <c r="U22" s="9">
        <f t="shared" si="5"/>
        <v>0</v>
      </c>
      <c r="V22" s="9">
        <f t="shared" si="6"/>
        <v>150</v>
      </c>
      <c r="W22" s="12">
        <f>Q22+R22+S22+T22+U22+V22</f>
        <v>792.5</v>
      </c>
    </row>
    <row r="23" spans="1:24" ht="17.25" customHeight="1">
      <c r="A23" s="155">
        <v>14</v>
      </c>
      <c r="B23" s="5">
        <v>43908</v>
      </c>
      <c r="C23" s="6" t="s">
        <v>37</v>
      </c>
      <c r="D23" s="24" t="s">
        <v>73</v>
      </c>
      <c r="E23" s="25" t="s">
        <v>74</v>
      </c>
      <c r="F23" s="7" t="s">
        <v>247</v>
      </c>
      <c r="G23" s="14" t="s">
        <v>254</v>
      </c>
      <c r="H23" s="6" t="s">
        <v>77</v>
      </c>
      <c r="I23" s="14"/>
      <c r="J23" s="26">
        <v>5</v>
      </c>
      <c r="K23" s="27">
        <v>2</v>
      </c>
      <c r="L23" s="27">
        <v>1.5</v>
      </c>
      <c r="M23" s="27">
        <v>2.5</v>
      </c>
      <c r="N23" s="11"/>
      <c r="O23" s="11"/>
      <c r="P23" s="10">
        <f t="shared" si="0"/>
        <v>650</v>
      </c>
      <c r="Q23" s="11">
        <f t="shared" si="1"/>
        <v>350</v>
      </c>
      <c r="R23" s="9">
        <f t="shared" si="2"/>
        <v>150</v>
      </c>
      <c r="S23" s="9">
        <f t="shared" si="3"/>
        <v>37.5</v>
      </c>
      <c r="T23" s="9">
        <f t="shared" si="4"/>
        <v>112.5</v>
      </c>
      <c r="U23" s="9">
        <f t="shared" si="5"/>
        <v>0</v>
      </c>
      <c r="V23" s="9">
        <f t="shared" si="6"/>
        <v>0</v>
      </c>
      <c r="W23" s="12">
        <f t="shared" ref="W23:W31" si="8">SUM(Q23:V23)</f>
        <v>650</v>
      </c>
      <c r="X23" s="13"/>
    </row>
    <row r="24" spans="1:24" ht="18" customHeight="1">
      <c r="A24" s="155">
        <v>15</v>
      </c>
      <c r="B24" s="5">
        <v>43909</v>
      </c>
      <c r="C24" s="6" t="s">
        <v>43</v>
      </c>
      <c r="D24" s="6" t="s">
        <v>24</v>
      </c>
      <c r="E24" s="149" t="s">
        <v>259</v>
      </c>
      <c r="F24" s="23" t="s">
        <v>78</v>
      </c>
      <c r="G24" s="23" t="s">
        <v>79</v>
      </c>
      <c r="H24" s="23" t="s">
        <v>80</v>
      </c>
      <c r="I24" s="15" t="s">
        <v>21</v>
      </c>
      <c r="J24" s="8">
        <v>5</v>
      </c>
      <c r="K24" s="9">
        <v>2</v>
      </c>
      <c r="L24" s="9">
        <v>1.5</v>
      </c>
      <c r="M24" s="9">
        <v>2.2999999999999998</v>
      </c>
      <c r="N24" s="9">
        <v>1</v>
      </c>
      <c r="O24" s="9"/>
      <c r="P24" s="10">
        <f t="shared" si="0"/>
        <v>701</v>
      </c>
      <c r="Q24" s="11">
        <f t="shared" si="1"/>
        <v>350</v>
      </c>
      <c r="R24" s="9">
        <f t="shared" si="2"/>
        <v>150</v>
      </c>
      <c r="S24" s="9">
        <f t="shared" si="3"/>
        <v>37.5</v>
      </c>
      <c r="T24" s="9">
        <f t="shared" si="4"/>
        <v>103.49999999999999</v>
      </c>
      <c r="U24" s="9">
        <f t="shared" si="5"/>
        <v>60</v>
      </c>
      <c r="V24" s="9">
        <f t="shared" si="6"/>
        <v>0</v>
      </c>
      <c r="W24" s="12">
        <f t="shared" si="8"/>
        <v>701</v>
      </c>
      <c r="X24" s="13"/>
    </row>
    <row r="25" spans="1:24" ht="18.75" customHeight="1">
      <c r="A25" s="155">
        <v>16</v>
      </c>
      <c r="B25" s="5">
        <v>43912</v>
      </c>
      <c r="C25" s="6" t="s">
        <v>23</v>
      </c>
      <c r="D25" s="6" t="s">
        <v>24</v>
      </c>
      <c r="E25" s="23" t="s">
        <v>81</v>
      </c>
      <c r="F25" s="20" t="s">
        <v>26</v>
      </c>
      <c r="G25" s="23" t="s">
        <v>82</v>
      </c>
      <c r="H25" s="23" t="s">
        <v>83</v>
      </c>
      <c r="I25" s="29"/>
      <c r="J25" s="8">
        <v>5</v>
      </c>
      <c r="K25" s="9">
        <v>2</v>
      </c>
      <c r="L25" s="9">
        <v>1.5</v>
      </c>
      <c r="M25" s="9"/>
      <c r="N25" s="9"/>
      <c r="O25" s="9"/>
      <c r="P25" s="10">
        <f t="shared" si="0"/>
        <v>537.5</v>
      </c>
      <c r="Q25" s="11">
        <f t="shared" si="1"/>
        <v>350</v>
      </c>
      <c r="R25" s="9">
        <f t="shared" si="2"/>
        <v>150</v>
      </c>
      <c r="S25" s="9">
        <f t="shared" si="3"/>
        <v>37.5</v>
      </c>
      <c r="T25" s="9">
        <f t="shared" si="4"/>
        <v>0</v>
      </c>
      <c r="U25" s="9">
        <f t="shared" si="5"/>
        <v>0</v>
      </c>
      <c r="V25" s="9">
        <f t="shared" si="6"/>
        <v>0</v>
      </c>
      <c r="W25" s="12">
        <f t="shared" si="8"/>
        <v>537.5</v>
      </c>
      <c r="X25" s="13"/>
    </row>
    <row r="26" spans="1:24" ht="17.25" customHeight="1">
      <c r="A26" s="155">
        <v>17</v>
      </c>
      <c r="B26" s="5">
        <v>43913</v>
      </c>
      <c r="C26" s="6" t="s">
        <v>27</v>
      </c>
      <c r="D26" s="6" t="s">
        <v>28</v>
      </c>
      <c r="E26" s="30" t="s">
        <v>84</v>
      </c>
      <c r="F26" s="30" t="s">
        <v>85</v>
      </c>
      <c r="G26" s="30" t="s">
        <v>86</v>
      </c>
      <c r="H26" s="30" t="s">
        <v>236</v>
      </c>
      <c r="I26" s="15" t="s">
        <v>21</v>
      </c>
      <c r="J26" s="11">
        <v>5</v>
      </c>
      <c r="K26" s="11">
        <v>2.2000000000000002</v>
      </c>
      <c r="L26" s="11">
        <v>1.5</v>
      </c>
      <c r="M26" s="11">
        <v>2.1</v>
      </c>
      <c r="N26" s="11">
        <v>1</v>
      </c>
      <c r="O26" s="11"/>
      <c r="P26" s="10">
        <f t="shared" si="0"/>
        <v>707</v>
      </c>
      <c r="Q26" s="11">
        <f t="shared" si="1"/>
        <v>350</v>
      </c>
      <c r="R26" s="9">
        <f t="shared" si="2"/>
        <v>165</v>
      </c>
      <c r="S26" s="9">
        <f t="shared" si="3"/>
        <v>37.5</v>
      </c>
      <c r="T26" s="9">
        <f t="shared" si="4"/>
        <v>94.5</v>
      </c>
      <c r="U26" s="9">
        <f t="shared" si="5"/>
        <v>60</v>
      </c>
      <c r="V26" s="9">
        <f t="shared" si="6"/>
        <v>0</v>
      </c>
      <c r="W26" s="12">
        <f t="shared" si="8"/>
        <v>707</v>
      </c>
      <c r="X26" s="13"/>
    </row>
    <row r="27" spans="1:24" ht="18" customHeight="1">
      <c r="A27" s="155">
        <v>18</v>
      </c>
      <c r="B27" s="5">
        <v>43914</v>
      </c>
      <c r="C27" s="6" t="s">
        <v>32</v>
      </c>
      <c r="D27" s="6" t="s">
        <v>24</v>
      </c>
      <c r="E27" s="31" t="s">
        <v>87</v>
      </c>
      <c r="F27" s="30" t="s">
        <v>88</v>
      </c>
      <c r="G27" s="25" t="s">
        <v>89</v>
      </c>
      <c r="H27" s="32" t="s">
        <v>90</v>
      </c>
      <c r="I27" s="17" t="s">
        <v>22</v>
      </c>
      <c r="J27" s="11">
        <v>5</v>
      </c>
      <c r="K27" s="9">
        <v>2.2000000000000002</v>
      </c>
      <c r="L27" s="9">
        <v>1.5</v>
      </c>
      <c r="M27" s="9">
        <v>2</v>
      </c>
      <c r="N27" s="9"/>
      <c r="O27" s="9">
        <v>1</v>
      </c>
      <c r="P27" s="10">
        <f t="shared" si="0"/>
        <v>792.5</v>
      </c>
      <c r="Q27" s="11">
        <f t="shared" si="1"/>
        <v>350</v>
      </c>
      <c r="R27" s="9">
        <f t="shared" si="2"/>
        <v>165</v>
      </c>
      <c r="S27" s="9">
        <f t="shared" si="3"/>
        <v>37.5</v>
      </c>
      <c r="T27" s="9">
        <f t="shared" si="4"/>
        <v>90</v>
      </c>
      <c r="U27" s="9">
        <f t="shared" si="5"/>
        <v>0</v>
      </c>
      <c r="V27" s="9">
        <f t="shared" si="6"/>
        <v>150</v>
      </c>
      <c r="W27" s="12">
        <f t="shared" si="8"/>
        <v>792.5</v>
      </c>
    </row>
    <row r="28" spans="1:24" ht="16.5" customHeight="1">
      <c r="A28" s="155">
        <v>19</v>
      </c>
      <c r="B28" s="5">
        <v>43915</v>
      </c>
      <c r="C28" s="6" t="s">
        <v>37</v>
      </c>
      <c r="D28" s="24" t="s">
        <v>91</v>
      </c>
      <c r="E28" s="25" t="s">
        <v>211</v>
      </c>
      <c r="F28" s="95" t="s">
        <v>248</v>
      </c>
      <c r="G28" s="30" t="s">
        <v>93</v>
      </c>
      <c r="H28" s="30" t="s">
        <v>261</v>
      </c>
      <c r="I28" s="14"/>
      <c r="J28" s="11">
        <v>5</v>
      </c>
      <c r="K28" s="9">
        <v>2.2000000000000002</v>
      </c>
      <c r="L28" s="9">
        <v>1.2</v>
      </c>
      <c r="M28" s="9">
        <v>2</v>
      </c>
      <c r="N28" s="9"/>
      <c r="O28" s="9"/>
      <c r="P28" s="10">
        <f t="shared" si="0"/>
        <v>635</v>
      </c>
      <c r="Q28" s="11">
        <f t="shared" si="1"/>
        <v>350</v>
      </c>
      <c r="R28" s="9">
        <f t="shared" si="2"/>
        <v>165</v>
      </c>
      <c r="S28" s="9">
        <f t="shared" si="3"/>
        <v>30</v>
      </c>
      <c r="T28" s="9">
        <f t="shared" si="4"/>
        <v>90</v>
      </c>
      <c r="U28" s="9">
        <f t="shared" si="5"/>
        <v>0</v>
      </c>
      <c r="V28" s="9">
        <f t="shared" si="6"/>
        <v>0</v>
      </c>
      <c r="W28" s="12">
        <f t="shared" si="8"/>
        <v>635</v>
      </c>
      <c r="X28" s="13"/>
    </row>
    <row r="29" spans="1:24" ht="17.25" customHeight="1">
      <c r="A29" s="155">
        <v>20</v>
      </c>
      <c r="B29" s="5">
        <v>43916</v>
      </c>
      <c r="C29" s="6" t="s">
        <v>43</v>
      </c>
      <c r="D29" s="33" t="s">
        <v>24</v>
      </c>
      <c r="E29" s="34" t="s">
        <v>95</v>
      </c>
      <c r="F29" s="33" t="s">
        <v>96</v>
      </c>
      <c r="G29" s="35" t="s">
        <v>97</v>
      </c>
      <c r="H29" s="36" t="s">
        <v>262</v>
      </c>
      <c r="I29" s="14" t="s">
        <v>21</v>
      </c>
      <c r="J29" s="11">
        <v>5</v>
      </c>
      <c r="K29" s="11">
        <v>2</v>
      </c>
      <c r="L29" s="11">
        <v>1.7</v>
      </c>
      <c r="M29" s="11">
        <v>2.2000000000000002</v>
      </c>
      <c r="N29" s="11">
        <v>1</v>
      </c>
      <c r="O29" s="11"/>
      <c r="P29" s="37">
        <f t="shared" si="0"/>
        <v>701.5</v>
      </c>
      <c r="Q29" s="11">
        <f t="shared" si="1"/>
        <v>350</v>
      </c>
      <c r="R29" s="9">
        <f t="shared" si="2"/>
        <v>150</v>
      </c>
      <c r="S29" s="9">
        <f t="shared" si="3"/>
        <v>42.5</v>
      </c>
      <c r="T29" s="9">
        <f t="shared" si="4"/>
        <v>99.000000000000014</v>
      </c>
      <c r="U29" s="9">
        <f t="shared" si="5"/>
        <v>60</v>
      </c>
      <c r="V29" s="9">
        <f t="shared" si="6"/>
        <v>0</v>
      </c>
      <c r="W29" s="12">
        <f t="shared" si="8"/>
        <v>701.5</v>
      </c>
    </row>
    <row r="30" spans="1:24" ht="17.25" customHeight="1">
      <c r="A30" s="155">
        <v>21</v>
      </c>
      <c r="B30" s="5">
        <v>43919</v>
      </c>
      <c r="C30" s="6" t="s">
        <v>23</v>
      </c>
      <c r="D30" s="25" t="s">
        <v>24</v>
      </c>
      <c r="E30" s="25" t="s">
        <v>250</v>
      </c>
      <c r="F30" s="20" t="s">
        <v>247</v>
      </c>
      <c r="G30" s="25" t="s">
        <v>253</v>
      </c>
      <c r="H30" s="38" t="s">
        <v>263</v>
      </c>
      <c r="I30" s="14"/>
      <c r="J30" s="11">
        <v>5</v>
      </c>
      <c r="K30" s="39">
        <v>2.2000000000000002</v>
      </c>
      <c r="L30" s="39">
        <v>1.5</v>
      </c>
      <c r="M30" s="39">
        <v>2.5</v>
      </c>
      <c r="N30" s="39"/>
      <c r="O30" s="39"/>
      <c r="P30" s="37">
        <f t="shared" si="0"/>
        <v>665</v>
      </c>
      <c r="Q30" s="11">
        <f t="shared" si="1"/>
        <v>350</v>
      </c>
      <c r="R30" s="9">
        <f t="shared" si="2"/>
        <v>165</v>
      </c>
      <c r="S30" s="9">
        <f t="shared" si="3"/>
        <v>37.5</v>
      </c>
      <c r="T30" s="9">
        <f t="shared" si="4"/>
        <v>112.5</v>
      </c>
      <c r="U30" s="9">
        <f t="shared" si="5"/>
        <v>0</v>
      </c>
      <c r="V30" s="9">
        <f t="shared" si="6"/>
        <v>0</v>
      </c>
      <c r="W30" s="40">
        <f t="shared" si="8"/>
        <v>665</v>
      </c>
      <c r="X30" s="13"/>
    </row>
    <row r="31" spans="1:24" ht="17.25" customHeight="1">
      <c r="A31" s="155">
        <v>22</v>
      </c>
      <c r="B31" s="5">
        <v>43920</v>
      </c>
      <c r="C31" s="6" t="s">
        <v>27</v>
      </c>
      <c r="D31" s="96" t="s">
        <v>28</v>
      </c>
      <c r="E31" s="96" t="s">
        <v>251</v>
      </c>
      <c r="F31" s="96" t="s">
        <v>99</v>
      </c>
      <c r="G31" s="96" t="s">
        <v>100</v>
      </c>
      <c r="H31" s="96" t="s">
        <v>101</v>
      </c>
      <c r="I31" s="97" t="s">
        <v>21</v>
      </c>
      <c r="J31" s="98">
        <v>5</v>
      </c>
      <c r="K31" s="99">
        <v>2</v>
      </c>
      <c r="L31" s="99">
        <v>1.5</v>
      </c>
      <c r="M31" s="99">
        <v>2.4</v>
      </c>
      <c r="N31" s="99">
        <v>1</v>
      </c>
      <c r="O31" s="99"/>
      <c r="P31" s="100">
        <f t="shared" si="0"/>
        <v>705.5</v>
      </c>
      <c r="Q31" s="101">
        <f t="shared" si="1"/>
        <v>350</v>
      </c>
      <c r="R31" s="101">
        <f t="shared" si="2"/>
        <v>150</v>
      </c>
      <c r="S31" s="101">
        <f t="shared" si="3"/>
        <v>37.5</v>
      </c>
      <c r="T31" s="101">
        <f t="shared" si="4"/>
        <v>108</v>
      </c>
      <c r="U31" s="101">
        <f t="shared" si="5"/>
        <v>60</v>
      </c>
      <c r="V31" s="101">
        <f t="shared" si="6"/>
        <v>0</v>
      </c>
      <c r="W31" s="102">
        <f t="shared" si="8"/>
        <v>705.5</v>
      </c>
      <c r="X31" s="13"/>
    </row>
    <row r="32" spans="1:24" s="94" customFormat="1" ht="17.25" customHeight="1">
      <c r="A32" s="155">
        <v>23</v>
      </c>
      <c r="B32" s="5">
        <v>43921</v>
      </c>
      <c r="C32" s="114" t="s">
        <v>32</v>
      </c>
      <c r="D32" s="188" t="s">
        <v>249</v>
      </c>
      <c r="E32" s="189"/>
      <c r="F32" s="113" t="s">
        <v>220</v>
      </c>
      <c r="G32" s="141" t="s">
        <v>252</v>
      </c>
      <c r="H32" s="141" t="s">
        <v>256</v>
      </c>
      <c r="I32" s="112" t="s">
        <v>22</v>
      </c>
      <c r="J32" s="160">
        <v>5</v>
      </c>
      <c r="K32" s="161">
        <v>2.1</v>
      </c>
      <c r="L32" s="161">
        <v>1.3</v>
      </c>
      <c r="M32" s="161">
        <v>2</v>
      </c>
      <c r="N32" s="161"/>
      <c r="O32" s="161">
        <v>1</v>
      </c>
      <c r="P32" s="162">
        <v>780</v>
      </c>
      <c r="Q32" s="160">
        <f t="shared" si="1"/>
        <v>350</v>
      </c>
      <c r="R32" s="161">
        <f t="shared" si="2"/>
        <v>157.5</v>
      </c>
      <c r="S32" s="161">
        <f t="shared" si="3"/>
        <v>32.5</v>
      </c>
      <c r="T32" s="161">
        <f t="shared" si="4"/>
        <v>90</v>
      </c>
      <c r="U32" s="161">
        <f t="shared" si="5"/>
        <v>0</v>
      </c>
      <c r="V32" s="161">
        <f t="shared" si="6"/>
        <v>150</v>
      </c>
      <c r="W32" s="108">
        <f>SUM(Q32:V32)</f>
        <v>780</v>
      </c>
      <c r="X32" s="13"/>
    </row>
    <row r="33" spans="1:24" ht="15.75" customHeight="1">
      <c r="A33" s="191" t="s">
        <v>102</v>
      </c>
      <c r="B33" s="164"/>
      <c r="C33" s="164"/>
      <c r="D33" s="192"/>
      <c r="E33" s="192"/>
      <c r="F33" s="192"/>
      <c r="G33" s="192"/>
      <c r="H33" s="192"/>
      <c r="I33" s="103"/>
      <c r="J33" s="104">
        <f t="shared" ref="J33:W33" si="9">SUM(J11:J32)/22</f>
        <v>5</v>
      </c>
      <c r="K33" s="104">
        <f t="shared" si="9"/>
        <v>2.1000000000000005</v>
      </c>
      <c r="L33" s="104">
        <f t="shared" si="9"/>
        <v>1.4863636363636361</v>
      </c>
      <c r="M33" s="104">
        <f t="shared" si="9"/>
        <v>2.0227272727272729</v>
      </c>
      <c r="N33" s="104">
        <f t="shared" si="9"/>
        <v>0.40909090909090912</v>
      </c>
      <c r="O33" s="104">
        <f t="shared" si="9"/>
        <v>0.22727272727272727</v>
      </c>
      <c r="P33" s="105">
        <f t="shared" si="9"/>
        <v>694.31818181818187</v>
      </c>
      <c r="Q33" s="106">
        <f t="shared" si="9"/>
        <v>350</v>
      </c>
      <c r="R33" s="106">
        <f t="shared" si="9"/>
        <v>157.5</v>
      </c>
      <c r="S33" s="106">
        <f t="shared" si="9"/>
        <v>37.159090909090907</v>
      </c>
      <c r="T33" s="106">
        <f t="shared" si="9"/>
        <v>91.022727272727266</v>
      </c>
      <c r="U33" s="106">
        <f t="shared" si="9"/>
        <v>24.545454545454547</v>
      </c>
      <c r="V33" s="104">
        <f t="shared" si="9"/>
        <v>34.090909090909093</v>
      </c>
      <c r="W33" s="107">
        <f t="shared" si="9"/>
        <v>694.31818181818187</v>
      </c>
      <c r="X33" s="46"/>
    </row>
    <row r="34" spans="1:24" ht="15.75" customHeight="1">
      <c r="A34" s="47" t="s">
        <v>103</v>
      </c>
      <c r="B34" s="48"/>
      <c r="C34" s="48"/>
      <c r="D34" s="48"/>
      <c r="E34" s="48"/>
      <c r="F34" s="48"/>
      <c r="G34" s="48"/>
      <c r="H34" s="49"/>
      <c r="I34" s="49"/>
      <c r="J34" s="50"/>
      <c r="K34" s="50"/>
      <c r="L34" s="50"/>
      <c r="M34" s="50"/>
      <c r="N34" s="50"/>
      <c r="O34" s="50"/>
      <c r="P34" s="13"/>
      <c r="Q34" s="51"/>
      <c r="R34" s="52"/>
      <c r="S34" s="52"/>
      <c r="T34" s="52"/>
      <c r="U34" s="52"/>
      <c r="V34" s="52"/>
      <c r="W34" s="13"/>
    </row>
    <row r="35" spans="1:24" ht="14.25" customHeight="1">
      <c r="A35" s="53" t="s">
        <v>104</v>
      </c>
      <c r="B35" s="48"/>
      <c r="C35" s="48"/>
      <c r="D35" s="48"/>
      <c r="E35" s="48"/>
      <c r="F35" s="48"/>
      <c r="G35" s="48"/>
      <c r="H35" s="49"/>
      <c r="I35" s="49"/>
      <c r="J35" s="50"/>
      <c r="K35" s="50"/>
      <c r="L35" s="50"/>
      <c r="M35" s="50"/>
      <c r="N35" s="50"/>
      <c r="O35" s="50"/>
    </row>
    <row r="36" spans="1:24" ht="24.6" customHeight="1">
      <c r="A36" s="53" t="s">
        <v>105</v>
      </c>
      <c r="B36" s="48"/>
      <c r="C36" s="48"/>
      <c r="D36" s="48"/>
      <c r="E36" s="48"/>
      <c r="F36" s="48"/>
      <c r="G36" s="48"/>
      <c r="H36" s="49" t="s">
        <v>106</v>
      </c>
      <c r="I36" s="49"/>
      <c r="J36" s="50"/>
      <c r="K36" s="50"/>
      <c r="L36" s="50"/>
      <c r="M36" s="50"/>
      <c r="N36" s="50"/>
      <c r="O36" s="50"/>
    </row>
    <row r="37" spans="1:24" ht="32.25" customHeight="1">
      <c r="B37" s="190" t="s">
        <v>107</v>
      </c>
      <c r="C37" s="169"/>
      <c r="D37" s="169"/>
      <c r="E37" s="169"/>
      <c r="F37" s="169"/>
      <c r="G37" s="169"/>
      <c r="H37" s="169"/>
      <c r="I37" s="169"/>
      <c r="J37" s="169"/>
      <c r="K37" s="169"/>
      <c r="L37" s="169"/>
      <c r="M37" s="169"/>
      <c r="N37" s="169"/>
      <c r="O37" s="169"/>
    </row>
    <row r="38" spans="1:24" ht="32.25" customHeight="1">
      <c r="B38" s="190" t="s">
        <v>108</v>
      </c>
      <c r="C38" s="169"/>
      <c r="D38" s="169"/>
      <c r="E38" s="169"/>
      <c r="F38" s="169"/>
      <c r="G38" s="169"/>
      <c r="H38" s="169"/>
      <c r="I38" s="169"/>
      <c r="J38" s="169"/>
      <c r="K38" s="169"/>
      <c r="L38" s="169"/>
      <c r="M38" s="169"/>
      <c r="N38" s="169"/>
      <c r="O38" s="169"/>
    </row>
    <row r="39" spans="1:24" ht="52.5" customHeight="1">
      <c r="B39" s="190" t="s">
        <v>109</v>
      </c>
      <c r="C39" s="169"/>
      <c r="D39" s="169"/>
      <c r="E39" s="169"/>
      <c r="F39" s="169"/>
      <c r="G39" s="169"/>
      <c r="H39" s="169"/>
      <c r="I39" s="169"/>
      <c r="J39" s="169"/>
      <c r="K39" s="169"/>
      <c r="L39" s="169"/>
      <c r="M39" s="169"/>
      <c r="N39" s="169"/>
      <c r="O39" s="169"/>
    </row>
    <row r="40" spans="1:24" ht="52.5" customHeight="1">
      <c r="B40" s="54"/>
      <c r="C40" s="54"/>
      <c r="D40" s="54"/>
      <c r="E40" s="54"/>
      <c r="F40" s="54"/>
      <c r="G40" s="54"/>
      <c r="H40" s="54"/>
      <c r="I40" s="54"/>
      <c r="J40" s="54"/>
      <c r="K40" s="54"/>
      <c r="L40" s="54"/>
      <c r="M40" s="54"/>
      <c r="N40" s="54"/>
      <c r="O40" s="54"/>
    </row>
    <row r="41" spans="1:24" s="142" customFormat="1" ht="51.6" customHeight="1">
      <c r="B41" s="143"/>
      <c r="C41" s="143"/>
      <c r="D41" s="143"/>
      <c r="E41" s="143"/>
      <c r="F41" s="143"/>
      <c r="G41" s="143"/>
      <c r="H41" s="143"/>
      <c r="I41" s="143"/>
      <c r="J41" s="143"/>
      <c r="K41" s="143"/>
      <c r="L41" s="143"/>
      <c r="M41" s="143"/>
      <c r="N41" s="143"/>
      <c r="O41" s="143"/>
    </row>
    <row r="42" spans="1:24" ht="22.8" customHeight="1">
      <c r="A42" s="55" t="s">
        <v>228</v>
      </c>
      <c r="B42" s="28"/>
      <c r="C42" s="28"/>
      <c r="D42" s="28"/>
      <c r="E42" s="28"/>
      <c r="F42" s="28"/>
      <c r="G42" s="28"/>
      <c r="H42" s="28"/>
      <c r="I42" s="28"/>
    </row>
    <row r="43" spans="1:24" ht="15.75" customHeight="1">
      <c r="A43" s="168" t="s">
        <v>229</v>
      </c>
      <c r="B43" s="169"/>
      <c r="C43" s="169"/>
      <c r="D43" s="169"/>
      <c r="E43" s="169"/>
      <c r="F43" s="169"/>
      <c r="G43" s="169"/>
      <c r="H43" s="169"/>
      <c r="I43" s="169"/>
      <c r="J43" s="169"/>
      <c r="K43" s="169"/>
      <c r="N43" s="1"/>
    </row>
    <row r="44" spans="1:24" ht="15.75" customHeight="1">
      <c r="A44" s="56" t="s">
        <v>110</v>
      </c>
    </row>
    <row r="45" spans="1:24" ht="48" customHeight="1">
      <c r="A45" s="57" t="s">
        <v>111</v>
      </c>
      <c r="B45" s="167" t="s">
        <v>112</v>
      </c>
      <c r="C45" s="164"/>
      <c r="D45" s="165"/>
      <c r="E45" s="58" t="s">
        <v>113</v>
      </c>
      <c r="F45" s="59" t="s">
        <v>114</v>
      </c>
      <c r="G45" s="60" t="s">
        <v>115</v>
      </c>
      <c r="H45" s="167" t="s">
        <v>116</v>
      </c>
      <c r="I45" s="164"/>
      <c r="J45" s="164"/>
      <c r="K45" s="164"/>
      <c r="L45" s="165"/>
    </row>
    <row r="46" spans="1:24" ht="30" customHeight="1">
      <c r="A46" s="61" t="s">
        <v>117</v>
      </c>
      <c r="B46" s="163"/>
      <c r="C46" s="164"/>
      <c r="D46" s="165"/>
      <c r="E46" s="62"/>
      <c r="F46" s="62"/>
      <c r="G46" s="62"/>
      <c r="H46" s="163" t="s">
        <v>118</v>
      </c>
      <c r="I46" s="164"/>
      <c r="J46" s="164"/>
      <c r="K46" s="164"/>
      <c r="L46" s="165"/>
    </row>
    <row r="47" spans="1:24" ht="30" customHeight="1">
      <c r="A47" s="63" t="s">
        <v>119</v>
      </c>
      <c r="B47" s="163"/>
      <c r="C47" s="164"/>
      <c r="D47" s="165"/>
      <c r="E47" s="62"/>
      <c r="F47" s="62"/>
      <c r="G47" s="62"/>
      <c r="H47" s="163" t="s">
        <v>120</v>
      </c>
      <c r="I47" s="164"/>
      <c r="J47" s="164"/>
      <c r="K47" s="164"/>
      <c r="L47" s="165"/>
    </row>
    <row r="48" spans="1:24" ht="30" customHeight="1">
      <c r="A48" s="63" t="s">
        <v>121</v>
      </c>
      <c r="B48" s="163"/>
      <c r="C48" s="164"/>
      <c r="D48" s="165"/>
      <c r="E48" s="62"/>
      <c r="F48" s="62"/>
      <c r="G48" s="62"/>
      <c r="H48" s="163" t="s">
        <v>122</v>
      </c>
      <c r="I48" s="164"/>
      <c r="J48" s="164"/>
      <c r="K48" s="164"/>
      <c r="L48" s="165"/>
    </row>
    <row r="49" spans="1:12" ht="30" customHeight="1">
      <c r="A49" s="63" t="s">
        <v>123</v>
      </c>
      <c r="B49" s="163"/>
      <c r="C49" s="164"/>
      <c r="D49" s="165"/>
      <c r="E49" s="62"/>
      <c r="F49" s="62"/>
      <c r="G49" s="62"/>
      <c r="H49" s="163" t="s">
        <v>124</v>
      </c>
      <c r="I49" s="164"/>
      <c r="J49" s="164"/>
      <c r="K49" s="164"/>
      <c r="L49" s="165"/>
    </row>
    <row r="50" spans="1:12" ht="30" customHeight="1">
      <c r="A50" s="63" t="s">
        <v>20</v>
      </c>
      <c r="B50" s="163"/>
      <c r="C50" s="164"/>
      <c r="D50" s="165"/>
      <c r="E50" s="62"/>
      <c r="F50" s="62"/>
      <c r="G50" s="62"/>
      <c r="H50" s="163" t="s">
        <v>125</v>
      </c>
      <c r="I50" s="164"/>
      <c r="J50" s="164"/>
      <c r="K50" s="164"/>
      <c r="L50" s="165"/>
    </row>
    <row r="51" spans="1:12" ht="30" customHeight="1">
      <c r="A51" s="63" t="s">
        <v>126</v>
      </c>
      <c r="B51" s="163"/>
      <c r="C51" s="164"/>
      <c r="D51" s="165"/>
      <c r="E51" s="64"/>
      <c r="F51" s="62"/>
      <c r="G51" s="62"/>
      <c r="H51" s="166"/>
      <c r="I51" s="164"/>
      <c r="J51" s="164"/>
      <c r="K51" s="164"/>
      <c r="L51" s="165"/>
    </row>
    <row r="52" spans="1:12" ht="15.75" customHeight="1">
      <c r="A52" s="65" t="s">
        <v>127</v>
      </c>
    </row>
    <row r="53" spans="1:12" ht="15.75" customHeight="1">
      <c r="A53" s="65" t="s">
        <v>128</v>
      </c>
    </row>
    <row r="54" spans="1:12" ht="15.75" customHeight="1">
      <c r="A54" s="65" t="s">
        <v>129</v>
      </c>
    </row>
    <row r="55" spans="1:12" ht="15.75" customHeight="1">
      <c r="A55" s="66" t="s">
        <v>130</v>
      </c>
    </row>
    <row r="56" spans="1:12" ht="15.75" customHeight="1"/>
    <row r="57" spans="1:12" ht="15.75" customHeight="1">
      <c r="A57" s="67"/>
    </row>
    <row r="58" spans="1:12" ht="15.75" customHeight="1">
      <c r="A58" s="55" t="str">
        <f>A42:I42</f>
        <v xml:space="preserve">       台南市安順國小110.3月份學校供應量反映表</v>
      </c>
      <c r="B58" s="68"/>
      <c r="C58" s="68"/>
      <c r="D58" s="68"/>
      <c r="E58" s="68"/>
      <c r="F58" s="68"/>
      <c r="G58" s="68"/>
      <c r="H58" s="68"/>
      <c r="I58" s="69"/>
      <c r="J58" s="69"/>
    </row>
    <row r="59" spans="1:12" ht="15.75" customHeight="1">
      <c r="A59" s="168" t="str">
        <f>A43</f>
        <v xml:space="preserve">                                           班級：                            調查日期：  110年3月1日</v>
      </c>
      <c r="B59" s="169"/>
      <c r="C59" s="169"/>
      <c r="D59" s="169"/>
      <c r="E59" s="169"/>
      <c r="F59" s="169"/>
      <c r="G59" s="169"/>
      <c r="H59" s="169"/>
      <c r="I59" s="169"/>
      <c r="J59" s="169"/>
      <c r="K59" s="169"/>
    </row>
    <row r="60" spans="1:12" ht="15.75" customHeight="1">
      <c r="A60" s="56" t="s">
        <v>110</v>
      </c>
    </row>
    <row r="61" spans="1:12" ht="36" customHeight="1">
      <c r="A61" s="57" t="s">
        <v>111</v>
      </c>
      <c r="B61" s="167" t="s">
        <v>112</v>
      </c>
      <c r="C61" s="164"/>
      <c r="D61" s="165"/>
      <c r="E61" s="58" t="s">
        <v>113</v>
      </c>
      <c r="F61" s="70" t="s">
        <v>114</v>
      </c>
      <c r="G61" s="60" t="s">
        <v>115</v>
      </c>
      <c r="H61" s="167" t="s">
        <v>116</v>
      </c>
      <c r="I61" s="164"/>
      <c r="J61" s="164"/>
      <c r="K61" s="164"/>
      <c r="L61" s="165"/>
    </row>
    <row r="62" spans="1:12" ht="30" customHeight="1">
      <c r="A62" s="61" t="s">
        <v>117</v>
      </c>
      <c r="B62" s="163"/>
      <c r="C62" s="164"/>
      <c r="D62" s="165"/>
      <c r="E62" s="62"/>
      <c r="F62" s="62"/>
      <c r="G62" s="62"/>
      <c r="H62" s="163" t="s">
        <v>131</v>
      </c>
      <c r="I62" s="164"/>
      <c r="J62" s="164"/>
      <c r="K62" s="164"/>
      <c r="L62" s="165"/>
    </row>
    <row r="63" spans="1:12" ht="30" customHeight="1">
      <c r="A63" s="63" t="s">
        <v>119</v>
      </c>
      <c r="B63" s="163"/>
      <c r="C63" s="164"/>
      <c r="D63" s="165"/>
      <c r="E63" s="62"/>
      <c r="F63" s="62"/>
      <c r="G63" s="62"/>
      <c r="H63" s="163" t="s">
        <v>132</v>
      </c>
      <c r="I63" s="164"/>
      <c r="J63" s="164"/>
      <c r="K63" s="164"/>
      <c r="L63" s="165"/>
    </row>
    <row r="64" spans="1:12" ht="30" customHeight="1">
      <c r="A64" s="63" t="s">
        <v>121</v>
      </c>
      <c r="B64" s="163"/>
      <c r="C64" s="164"/>
      <c r="D64" s="165"/>
      <c r="E64" s="62"/>
      <c r="F64" s="62"/>
      <c r="G64" s="62"/>
      <c r="H64" s="163" t="s">
        <v>133</v>
      </c>
      <c r="I64" s="164"/>
      <c r="J64" s="164"/>
      <c r="K64" s="164"/>
      <c r="L64" s="165"/>
    </row>
    <row r="65" spans="1:12" ht="30" customHeight="1">
      <c r="A65" s="63" t="s">
        <v>123</v>
      </c>
      <c r="B65" s="163"/>
      <c r="C65" s="164"/>
      <c r="D65" s="165"/>
      <c r="E65" s="62"/>
      <c r="F65" s="62"/>
      <c r="G65" s="62"/>
      <c r="H65" s="163" t="s">
        <v>134</v>
      </c>
      <c r="I65" s="164"/>
      <c r="J65" s="164"/>
      <c r="K65" s="164"/>
      <c r="L65" s="165"/>
    </row>
    <row r="66" spans="1:12" ht="27.75" customHeight="1">
      <c r="A66" s="63" t="s">
        <v>20</v>
      </c>
      <c r="B66" s="163"/>
      <c r="C66" s="164"/>
      <c r="D66" s="165"/>
      <c r="E66" s="62"/>
      <c r="F66" s="62"/>
      <c r="G66" s="62"/>
      <c r="H66" s="163" t="s">
        <v>135</v>
      </c>
      <c r="I66" s="164"/>
      <c r="J66" s="164"/>
      <c r="K66" s="164"/>
      <c r="L66" s="165"/>
    </row>
    <row r="67" spans="1:12" ht="28.5" customHeight="1">
      <c r="A67" s="63" t="s">
        <v>126</v>
      </c>
      <c r="B67" s="163"/>
      <c r="C67" s="164"/>
      <c r="D67" s="165"/>
      <c r="E67" s="64"/>
      <c r="F67" s="62"/>
      <c r="G67" s="62"/>
      <c r="H67" s="166"/>
      <c r="I67" s="164"/>
      <c r="J67" s="164"/>
      <c r="K67" s="164"/>
      <c r="L67" s="165"/>
    </row>
    <row r="68" spans="1:12" ht="23.25" customHeight="1">
      <c r="A68" s="65" t="s">
        <v>136</v>
      </c>
    </row>
    <row r="69" spans="1:12" ht="24.75" customHeight="1">
      <c r="A69" s="65" t="s">
        <v>137</v>
      </c>
    </row>
    <row r="70" spans="1:12" ht="27.75" customHeight="1">
      <c r="A70" s="65" t="s">
        <v>129</v>
      </c>
    </row>
    <row r="71" spans="1:12" ht="27" customHeight="1">
      <c r="A71" s="66" t="s">
        <v>138</v>
      </c>
    </row>
    <row r="72" spans="1:12" ht="15.75" customHeight="1"/>
    <row r="73" spans="1:12" ht="15.75" customHeight="1"/>
    <row r="74" spans="1:12" ht="15.75" customHeight="1"/>
    <row r="75" spans="1:12" ht="15.75" customHeight="1"/>
    <row r="76" spans="1:12" ht="15.75" customHeight="1"/>
    <row r="77" spans="1:12" ht="15.75" customHeight="1"/>
    <row r="78" spans="1:12" ht="15.75" customHeight="1"/>
    <row r="79" spans="1:12" ht="15.75" customHeight="1"/>
    <row r="80" spans="1:12"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sheetData>
  <mergeCells count="67">
    <mergeCell ref="D32:E32"/>
    <mergeCell ref="B47:D47"/>
    <mergeCell ref="A43:K43"/>
    <mergeCell ref="B45:D45"/>
    <mergeCell ref="H45:L45"/>
    <mergeCell ref="B46:D46"/>
    <mergeCell ref="H46:L46"/>
    <mergeCell ref="H47:L47"/>
    <mergeCell ref="B37:O37"/>
    <mergeCell ref="A33:H33"/>
    <mergeCell ref="B39:O39"/>
    <mergeCell ref="B38:O38"/>
    <mergeCell ref="D4:G5"/>
    <mergeCell ref="H8:H9"/>
    <mergeCell ref="A7:O7"/>
    <mergeCell ref="O8:O9"/>
    <mergeCell ref="J8:J9"/>
    <mergeCell ref="K8:K9"/>
    <mergeCell ref="L8:L9"/>
    <mergeCell ref="M8:M9"/>
    <mergeCell ref="N8:N9"/>
    <mergeCell ref="A1:C6"/>
    <mergeCell ref="D1:G3"/>
    <mergeCell ref="H1:P1"/>
    <mergeCell ref="H2:P2"/>
    <mergeCell ref="H3:P3"/>
    <mergeCell ref="H6:P6"/>
    <mergeCell ref="F8:F9"/>
    <mergeCell ref="V7:V9"/>
    <mergeCell ref="W7:W9"/>
    <mergeCell ref="A8:A9"/>
    <mergeCell ref="B8:B9"/>
    <mergeCell ref="C8:C9"/>
    <mergeCell ref="T7:T9"/>
    <mergeCell ref="U7:U9"/>
    <mergeCell ref="R7:R9"/>
    <mergeCell ref="G8:G9"/>
    <mergeCell ref="D17:E17"/>
    <mergeCell ref="D22:E22"/>
    <mergeCell ref="D8:D9"/>
    <mergeCell ref="E8:E9"/>
    <mergeCell ref="S7:S9"/>
    <mergeCell ref="P8:P9"/>
    <mergeCell ref="Q7:Q9"/>
    <mergeCell ref="H63:L63"/>
    <mergeCell ref="B50:D50"/>
    <mergeCell ref="B51:D51"/>
    <mergeCell ref="B63:D63"/>
    <mergeCell ref="B61:D61"/>
    <mergeCell ref="B62:D62"/>
    <mergeCell ref="H62:L62"/>
    <mergeCell ref="A59:K59"/>
    <mergeCell ref="H61:L61"/>
    <mergeCell ref="H51:L51"/>
    <mergeCell ref="B67:D67"/>
    <mergeCell ref="H67:L67"/>
    <mergeCell ref="B64:D64"/>
    <mergeCell ref="B65:D65"/>
    <mergeCell ref="B66:D66"/>
    <mergeCell ref="H65:L65"/>
    <mergeCell ref="H66:L66"/>
    <mergeCell ref="H64:L64"/>
    <mergeCell ref="B48:D48"/>
    <mergeCell ref="H48:L48"/>
    <mergeCell ref="B49:D49"/>
    <mergeCell ref="H49:L49"/>
    <mergeCell ref="H50:L50"/>
  </mergeCells>
  <phoneticPr fontId="38" type="noConversion"/>
  <hyperlinks>
    <hyperlink ref="D4" r:id="rId1"/>
  </hyperlinks>
  <pageMargins left="0.31496062992125984" right="0.11811023622047245" top="0.23622047244094491" bottom="0.15748031496062992" header="0" footer="0"/>
  <pageSetup paperSize="9"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90"/>
  <sheetViews>
    <sheetView topLeftCell="B1" zoomScaleNormal="100" workbookViewId="0">
      <selection activeCell="V18" sqref="V18"/>
    </sheetView>
  </sheetViews>
  <sheetFormatPr defaultColWidth="14.44140625" defaultRowHeight="15" customHeight="1"/>
  <cols>
    <col min="1" max="1" width="6.33203125" style="156" customWidth="1"/>
    <col min="2" max="2" width="8.33203125" style="156" customWidth="1"/>
    <col min="3" max="3" width="3.6640625" style="156" customWidth="1"/>
    <col min="4" max="4" width="7.6640625" style="156" customWidth="1"/>
    <col min="5" max="5" width="10.33203125" style="156" customWidth="1"/>
    <col min="6" max="6" width="10" style="156" customWidth="1"/>
    <col min="7" max="7" width="9.44140625" style="156" customWidth="1"/>
    <col min="8" max="8" width="9.6640625" style="156" customWidth="1"/>
    <col min="9" max="11" width="3.6640625" style="156" customWidth="1"/>
    <col min="12" max="12" width="4.77734375" style="156" customWidth="1"/>
    <col min="13" max="13" width="3.6640625" style="156" customWidth="1"/>
    <col min="14" max="14" width="4.6640625" style="156" customWidth="1"/>
    <col min="15" max="15" width="4.44140625" style="156" customWidth="1"/>
    <col min="16" max="16" width="5" style="156" customWidth="1"/>
    <col min="17" max="17" width="4.33203125" style="156" customWidth="1"/>
    <col min="18" max="18" width="4.44140625" style="156" customWidth="1"/>
    <col min="19" max="19" width="4.6640625" style="156" customWidth="1"/>
    <col min="20" max="21" width="3.6640625" style="156" customWidth="1"/>
    <col min="22" max="22" width="6.77734375" style="156" customWidth="1"/>
    <col min="23" max="23" width="8.6640625" style="156" customWidth="1"/>
    <col min="24" max="16384" width="14.44140625" style="156"/>
  </cols>
  <sheetData>
    <row r="1" spans="1:23" ht="15.75" customHeight="1">
      <c r="A1" s="183"/>
      <c r="B1" s="169"/>
      <c r="C1" s="169"/>
      <c r="D1" s="184" t="s">
        <v>0</v>
      </c>
      <c r="E1" s="169"/>
      <c r="F1" s="169"/>
      <c r="G1" s="169"/>
      <c r="H1" s="185" t="s">
        <v>1</v>
      </c>
      <c r="I1" s="169"/>
      <c r="J1" s="169"/>
      <c r="K1" s="169"/>
      <c r="L1" s="169"/>
      <c r="M1" s="169"/>
      <c r="N1" s="169"/>
      <c r="O1" s="169"/>
      <c r="P1" s="169"/>
    </row>
    <row r="2" spans="1:23" ht="15.75" customHeight="1">
      <c r="A2" s="169"/>
      <c r="B2" s="169"/>
      <c r="C2" s="169"/>
      <c r="D2" s="169"/>
      <c r="E2" s="169"/>
      <c r="F2" s="169"/>
      <c r="G2" s="169"/>
      <c r="H2" s="186" t="s">
        <v>2</v>
      </c>
      <c r="I2" s="169"/>
      <c r="J2" s="169"/>
      <c r="K2" s="169"/>
      <c r="L2" s="169"/>
      <c r="M2" s="169"/>
      <c r="N2" s="169"/>
      <c r="O2" s="169"/>
      <c r="P2" s="169"/>
    </row>
    <row r="3" spans="1:23" ht="15.75" customHeight="1">
      <c r="A3" s="169"/>
      <c r="B3" s="169"/>
      <c r="C3" s="169"/>
      <c r="D3" s="169"/>
      <c r="E3" s="169"/>
      <c r="F3" s="169"/>
      <c r="G3" s="169"/>
      <c r="H3" s="186" t="s">
        <v>3</v>
      </c>
      <c r="I3" s="169"/>
      <c r="J3" s="169"/>
      <c r="K3" s="169"/>
      <c r="L3" s="169"/>
      <c r="M3" s="169"/>
      <c r="N3" s="169"/>
      <c r="O3" s="169"/>
      <c r="P3" s="169"/>
    </row>
    <row r="4" spans="1:23" ht="15.75" customHeight="1">
      <c r="A4" s="169"/>
      <c r="B4" s="169"/>
      <c r="C4" s="169"/>
      <c r="D4" s="180" t="s">
        <v>4</v>
      </c>
      <c r="E4" s="169"/>
      <c r="F4" s="169"/>
      <c r="G4" s="169"/>
      <c r="H4" s="2" t="s">
        <v>219</v>
      </c>
      <c r="I4" s="2"/>
      <c r="J4" s="2"/>
      <c r="K4" s="2"/>
      <c r="L4" s="2"/>
      <c r="M4" s="2"/>
      <c r="N4" s="2"/>
      <c r="O4" s="2"/>
      <c r="P4" s="2"/>
    </row>
    <row r="5" spans="1:23" ht="15.75" customHeight="1">
      <c r="A5" s="169"/>
      <c r="B5" s="169"/>
      <c r="C5" s="169"/>
      <c r="D5" s="169"/>
      <c r="E5" s="169"/>
      <c r="F5" s="169"/>
      <c r="G5" s="169"/>
      <c r="H5" s="2" t="s">
        <v>215</v>
      </c>
      <c r="I5" s="2"/>
      <c r="J5" s="2"/>
      <c r="K5" s="2"/>
      <c r="L5" s="2"/>
      <c r="M5" s="2"/>
      <c r="N5" s="2"/>
      <c r="O5" s="2"/>
      <c r="P5" s="2"/>
    </row>
    <row r="6" spans="1:23" ht="15.75" customHeight="1">
      <c r="A6" s="169"/>
      <c r="B6" s="169"/>
      <c r="C6" s="169"/>
      <c r="D6" s="2"/>
      <c r="E6" s="2"/>
      <c r="F6" s="2"/>
      <c r="G6" s="2"/>
      <c r="H6" s="187" t="s">
        <v>5</v>
      </c>
      <c r="I6" s="169"/>
      <c r="J6" s="169"/>
      <c r="K6" s="169"/>
      <c r="L6" s="169"/>
      <c r="M6" s="169"/>
      <c r="N6" s="169"/>
      <c r="O6" s="169"/>
      <c r="P6" s="169"/>
    </row>
    <row r="7" spans="1:23" ht="22.8" customHeight="1">
      <c r="A7" s="181" t="s">
        <v>214</v>
      </c>
      <c r="B7" s="169"/>
      <c r="C7" s="169"/>
      <c r="D7" s="169"/>
      <c r="E7" s="169"/>
      <c r="F7" s="169"/>
      <c r="G7" s="169"/>
      <c r="H7" s="169"/>
      <c r="I7" s="169"/>
      <c r="J7" s="169"/>
      <c r="K7" s="169"/>
      <c r="L7" s="169"/>
      <c r="M7" s="169"/>
      <c r="N7" s="169"/>
      <c r="O7" s="169"/>
      <c r="Q7" s="174" t="s">
        <v>6</v>
      </c>
      <c r="R7" s="179" t="s">
        <v>7</v>
      </c>
      <c r="S7" s="174" t="s">
        <v>8</v>
      </c>
      <c r="T7" s="174" t="s">
        <v>9</v>
      </c>
      <c r="U7" s="174" t="s">
        <v>10</v>
      </c>
      <c r="V7" s="174" t="s">
        <v>11</v>
      </c>
      <c r="W7" s="177" t="s">
        <v>12</v>
      </c>
    </row>
    <row r="8" spans="1:23" ht="14.25" customHeight="1">
      <c r="A8" s="178" t="s">
        <v>13</v>
      </c>
      <c r="B8" s="172" t="s">
        <v>14</v>
      </c>
      <c r="C8" s="172" t="s">
        <v>15</v>
      </c>
      <c r="D8" s="172" t="s">
        <v>16</v>
      </c>
      <c r="E8" s="172" t="s">
        <v>17</v>
      </c>
      <c r="F8" s="172" t="s">
        <v>18</v>
      </c>
      <c r="G8" s="172" t="s">
        <v>19</v>
      </c>
      <c r="H8" s="172" t="s">
        <v>20</v>
      </c>
      <c r="I8" s="3" t="s">
        <v>21</v>
      </c>
      <c r="J8" s="174" t="s">
        <v>6</v>
      </c>
      <c r="K8" s="182" t="s">
        <v>7</v>
      </c>
      <c r="L8" s="174" t="s">
        <v>8</v>
      </c>
      <c r="M8" s="174" t="s">
        <v>9</v>
      </c>
      <c r="N8" s="174" t="s">
        <v>10</v>
      </c>
      <c r="O8" s="179" t="s">
        <v>11</v>
      </c>
      <c r="P8" s="176" t="s">
        <v>12</v>
      </c>
      <c r="Q8" s="175"/>
      <c r="R8" s="175"/>
      <c r="S8" s="175"/>
      <c r="T8" s="175"/>
      <c r="U8" s="175"/>
      <c r="V8" s="175"/>
      <c r="W8" s="175"/>
    </row>
    <row r="9" spans="1:23" ht="14.25" customHeight="1">
      <c r="A9" s="173"/>
      <c r="B9" s="173"/>
      <c r="C9" s="173"/>
      <c r="D9" s="173"/>
      <c r="E9" s="173"/>
      <c r="F9" s="173"/>
      <c r="G9" s="173"/>
      <c r="H9" s="173"/>
      <c r="I9" s="3" t="s">
        <v>22</v>
      </c>
      <c r="J9" s="173"/>
      <c r="K9" s="173"/>
      <c r="L9" s="173"/>
      <c r="M9" s="173"/>
      <c r="N9" s="173"/>
      <c r="O9" s="173"/>
      <c r="P9" s="175"/>
      <c r="Q9" s="173"/>
      <c r="R9" s="173"/>
      <c r="S9" s="173"/>
      <c r="T9" s="173"/>
      <c r="U9" s="173"/>
      <c r="V9" s="173"/>
      <c r="W9" s="173"/>
    </row>
    <row r="10" spans="1:23" ht="15" customHeight="1">
      <c r="A10" s="4">
        <v>1</v>
      </c>
      <c r="B10" s="71">
        <v>43883</v>
      </c>
      <c r="C10" s="6" t="s">
        <v>23</v>
      </c>
      <c r="D10" s="93" t="s">
        <v>24</v>
      </c>
      <c r="E10" s="93" t="s">
        <v>140</v>
      </c>
      <c r="F10" s="93" t="s">
        <v>155</v>
      </c>
      <c r="G10" s="93" t="s">
        <v>141</v>
      </c>
      <c r="H10" s="93" t="s">
        <v>142</v>
      </c>
      <c r="I10" s="74"/>
      <c r="J10" s="8">
        <v>5</v>
      </c>
      <c r="K10" s="9">
        <v>2.2000000000000002</v>
      </c>
      <c r="L10" s="9">
        <v>1.5</v>
      </c>
      <c r="M10" s="9">
        <v>2.2000000000000002</v>
      </c>
      <c r="N10" s="9"/>
      <c r="O10" s="9"/>
      <c r="P10" s="10">
        <f t="shared" ref="P10:P13" si="0">W10</f>
        <v>651.5</v>
      </c>
      <c r="Q10" s="11">
        <f t="shared" ref="Q10:Q12" si="1">J10*70</f>
        <v>350</v>
      </c>
      <c r="R10" s="9">
        <f t="shared" ref="R10:R11" si="2">K10*75</f>
        <v>165</v>
      </c>
      <c r="S10" s="9">
        <f t="shared" ref="S10:S11" si="3">L10*25</f>
        <v>37.5</v>
      </c>
      <c r="T10" s="9">
        <f t="shared" ref="T10:T13" si="4">M10*45</f>
        <v>99.000000000000014</v>
      </c>
      <c r="U10" s="9">
        <f t="shared" ref="U10:U11" si="5">N10*60</f>
        <v>0</v>
      </c>
      <c r="V10" s="9">
        <f t="shared" ref="V10:V11" si="6">O10*150</f>
        <v>0</v>
      </c>
      <c r="W10" s="12">
        <f>SUM(Q10:V10)</f>
        <v>651.5</v>
      </c>
    </row>
    <row r="11" spans="1:23" ht="14.25" customHeight="1">
      <c r="A11" s="4">
        <v>2</v>
      </c>
      <c r="B11" s="71">
        <v>43884</v>
      </c>
      <c r="C11" s="6" t="s">
        <v>27</v>
      </c>
      <c r="D11" s="93" t="s">
        <v>156</v>
      </c>
      <c r="E11" s="93" t="s">
        <v>157</v>
      </c>
      <c r="F11" s="93" t="s">
        <v>99</v>
      </c>
      <c r="G11" s="93" t="s">
        <v>144</v>
      </c>
      <c r="H11" s="93" t="s">
        <v>145</v>
      </c>
      <c r="I11" s="31" t="s">
        <v>21</v>
      </c>
      <c r="J11" s="8">
        <v>5</v>
      </c>
      <c r="K11" s="9">
        <v>2</v>
      </c>
      <c r="L11" s="9">
        <v>1.5</v>
      </c>
      <c r="M11" s="9">
        <v>2.4</v>
      </c>
      <c r="N11" s="9">
        <v>1</v>
      </c>
      <c r="O11" s="9"/>
      <c r="P11" s="10">
        <f t="shared" si="0"/>
        <v>705.5</v>
      </c>
      <c r="Q11" s="11">
        <f t="shared" si="1"/>
        <v>350</v>
      </c>
      <c r="R11" s="9">
        <f t="shared" si="2"/>
        <v>150</v>
      </c>
      <c r="S11" s="9">
        <f t="shared" si="3"/>
        <v>37.5</v>
      </c>
      <c r="T11" s="9">
        <f t="shared" si="4"/>
        <v>108</v>
      </c>
      <c r="U11" s="9">
        <f t="shared" si="5"/>
        <v>60</v>
      </c>
      <c r="V11" s="9">
        <f t="shared" si="6"/>
        <v>0</v>
      </c>
      <c r="W11" s="12">
        <f>SUM(Q11:V11)</f>
        <v>705.5</v>
      </c>
    </row>
    <row r="12" spans="1:23" ht="14.25" customHeight="1">
      <c r="A12" s="4">
        <v>3</v>
      </c>
      <c r="B12" s="71">
        <v>43885</v>
      </c>
      <c r="C12" s="6" t="s">
        <v>32</v>
      </c>
      <c r="D12" s="25" t="s">
        <v>158</v>
      </c>
      <c r="E12" s="25" t="s">
        <v>147</v>
      </c>
      <c r="F12" s="78" t="s">
        <v>159</v>
      </c>
      <c r="G12" s="79" t="s">
        <v>149</v>
      </c>
      <c r="H12" s="79" t="s">
        <v>160</v>
      </c>
      <c r="I12" s="9" t="s">
        <v>22</v>
      </c>
      <c r="J12" s="11">
        <v>5</v>
      </c>
      <c r="K12" s="11">
        <v>2</v>
      </c>
      <c r="L12" s="11">
        <v>1.5</v>
      </c>
      <c r="M12" s="11">
        <v>2.2000000000000002</v>
      </c>
      <c r="N12" s="11"/>
      <c r="O12" s="11">
        <v>1</v>
      </c>
      <c r="P12" s="76">
        <f t="shared" si="0"/>
        <v>773</v>
      </c>
      <c r="Q12" s="11">
        <f t="shared" si="1"/>
        <v>350</v>
      </c>
      <c r="R12" s="9">
        <f>K12*72</f>
        <v>144</v>
      </c>
      <c r="S12" s="9">
        <f>L12*40</f>
        <v>60</v>
      </c>
      <c r="T12" s="9">
        <f t="shared" si="4"/>
        <v>99.000000000000014</v>
      </c>
      <c r="U12" s="9">
        <f>N12*40</f>
        <v>0</v>
      </c>
      <c r="V12" s="9">
        <f>O12*120</f>
        <v>120</v>
      </c>
      <c r="W12" s="12">
        <f>SUM(Q12:V12)</f>
        <v>773</v>
      </c>
    </row>
    <row r="13" spans="1:23" ht="15.75" customHeight="1">
      <c r="A13" s="4">
        <v>4</v>
      </c>
      <c r="B13" s="71">
        <v>43886</v>
      </c>
      <c r="C13" s="6" t="s">
        <v>37</v>
      </c>
      <c r="D13" s="93" t="s">
        <v>24</v>
      </c>
      <c r="E13" s="93" t="s">
        <v>151</v>
      </c>
      <c r="F13" s="93" t="s">
        <v>152</v>
      </c>
      <c r="G13" s="93" t="s">
        <v>161</v>
      </c>
      <c r="H13" s="93" t="s">
        <v>153</v>
      </c>
      <c r="I13" s="72"/>
      <c r="J13" s="11">
        <v>5</v>
      </c>
      <c r="K13" s="11">
        <v>2.2000000000000002</v>
      </c>
      <c r="L13" s="11">
        <v>1.7</v>
      </c>
      <c r="M13" s="11">
        <v>2.2999999999999998</v>
      </c>
      <c r="N13" s="11"/>
      <c r="O13" s="11"/>
      <c r="P13" s="10">
        <f t="shared" si="0"/>
        <v>661</v>
      </c>
      <c r="Q13" s="11">
        <f>J13*70</f>
        <v>350</v>
      </c>
      <c r="R13" s="9">
        <f>K13*75</f>
        <v>165</v>
      </c>
      <c r="S13" s="9">
        <f>L13*25</f>
        <v>42.5</v>
      </c>
      <c r="T13" s="9">
        <f t="shared" si="4"/>
        <v>103.49999999999999</v>
      </c>
      <c r="U13" s="9">
        <f>N13*60</f>
        <v>0</v>
      </c>
      <c r="V13" s="9">
        <f>O13*150</f>
        <v>0</v>
      </c>
      <c r="W13" s="12">
        <f>SUM(Q13:V13)</f>
        <v>661</v>
      </c>
    </row>
    <row r="14" spans="1:23" ht="12.75" customHeight="1">
      <c r="A14" s="4">
        <v>5</v>
      </c>
      <c r="B14" s="71">
        <v>43887</v>
      </c>
      <c r="C14" s="6" t="s">
        <v>43</v>
      </c>
      <c r="D14" s="93" t="s">
        <v>24</v>
      </c>
      <c r="E14" s="93" t="s">
        <v>25</v>
      </c>
      <c r="F14" s="93" t="s">
        <v>267</v>
      </c>
      <c r="G14" s="93" t="s">
        <v>162</v>
      </c>
      <c r="H14" s="93" t="s">
        <v>268</v>
      </c>
      <c r="I14" s="21"/>
      <c r="J14" s="8">
        <v>5</v>
      </c>
      <c r="K14" s="9">
        <v>2.12</v>
      </c>
      <c r="L14" s="9">
        <v>1.5</v>
      </c>
      <c r="M14" s="9">
        <v>2.2000000000000002</v>
      </c>
      <c r="N14" s="9">
        <v>1</v>
      </c>
      <c r="O14" s="9"/>
      <c r="P14" s="10">
        <f>W14</f>
        <v>705.5</v>
      </c>
      <c r="Q14" s="11">
        <f>J14*70</f>
        <v>350</v>
      </c>
      <c r="R14" s="9">
        <f>K14*75</f>
        <v>159</v>
      </c>
      <c r="S14" s="9">
        <f>L14*25</f>
        <v>37.5</v>
      </c>
      <c r="T14" s="9">
        <f>M14*45</f>
        <v>99.000000000000014</v>
      </c>
      <c r="U14" s="9">
        <f>N14*60</f>
        <v>60</v>
      </c>
      <c r="V14" s="9">
        <f>O14*150</f>
        <v>0</v>
      </c>
      <c r="W14" s="12">
        <f>SUM(Q14:V14)</f>
        <v>705.5</v>
      </c>
    </row>
    <row r="15" spans="1:23" ht="15" customHeight="1">
      <c r="A15" s="191" t="s">
        <v>102</v>
      </c>
      <c r="B15" s="164"/>
      <c r="C15" s="164"/>
      <c r="D15" s="164"/>
      <c r="E15" s="164"/>
      <c r="F15" s="164"/>
      <c r="G15" s="164"/>
      <c r="H15" s="164"/>
      <c r="I15" s="41"/>
      <c r="J15" s="80">
        <f t="shared" ref="J15:P15" si="7">SUM(J10:J14)/5</f>
        <v>5</v>
      </c>
      <c r="K15" s="80">
        <f t="shared" si="7"/>
        <v>2.1040000000000001</v>
      </c>
      <c r="L15" s="80">
        <f t="shared" si="7"/>
        <v>1.54</v>
      </c>
      <c r="M15" s="80">
        <f t="shared" si="7"/>
        <v>2.2600000000000002</v>
      </c>
      <c r="N15" s="80">
        <f t="shared" si="7"/>
        <v>0.4</v>
      </c>
      <c r="O15" s="80">
        <f t="shared" si="7"/>
        <v>0.2</v>
      </c>
      <c r="P15" s="43">
        <f t="shared" si="7"/>
        <v>699.3</v>
      </c>
      <c r="Q15" s="44">
        <f>SUM(Q10:Q14)/5</f>
        <v>350</v>
      </c>
      <c r="R15" s="44">
        <f>SUM(R10:R14)/5</f>
        <v>156.6</v>
      </c>
      <c r="S15" s="44">
        <f>SUM(S10:S14)/5</f>
        <v>43</v>
      </c>
      <c r="T15" s="44">
        <f>SUM(T10:T14)/5</f>
        <v>101.7</v>
      </c>
      <c r="U15" s="44">
        <f>SUM(U10:U14)/5</f>
        <v>24</v>
      </c>
      <c r="V15" s="196">
        <f>SUM(V10:V14)/5</f>
        <v>24</v>
      </c>
      <c r="W15" s="45">
        <f>SUM(W10:W14)/5</f>
        <v>699.3</v>
      </c>
    </row>
    <row r="16" spans="1:23" ht="15.75" customHeight="1">
      <c r="A16" s="124" t="s">
        <v>230</v>
      </c>
      <c r="B16" s="124"/>
      <c r="C16" s="124"/>
      <c r="D16" s="124"/>
      <c r="E16" s="124"/>
      <c r="F16" s="124"/>
      <c r="G16" s="124"/>
      <c r="H16" s="125"/>
      <c r="I16" s="126" t="s">
        <v>231</v>
      </c>
      <c r="J16" s="127"/>
      <c r="K16" s="127"/>
      <c r="L16" s="127"/>
      <c r="M16" s="128"/>
      <c r="N16" s="129"/>
      <c r="O16" s="129"/>
      <c r="P16" s="130"/>
      <c r="Q16" s="51"/>
      <c r="R16" s="52"/>
      <c r="S16" s="52"/>
      <c r="T16" s="52"/>
      <c r="U16" s="52"/>
      <c r="V16" s="52"/>
      <c r="W16" s="13"/>
    </row>
    <row r="17" spans="1:16" ht="14.25" customHeight="1">
      <c r="A17" s="131" t="s">
        <v>232</v>
      </c>
      <c r="B17" s="132" t="s">
        <v>232</v>
      </c>
      <c r="C17" s="124"/>
      <c r="D17" s="124"/>
      <c r="E17" s="124"/>
      <c r="F17" s="124"/>
      <c r="G17" s="124"/>
      <c r="H17" s="133"/>
      <c r="I17" s="134"/>
      <c r="J17" s="134"/>
      <c r="K17" s="134"/>
      <c r="L17" s="135" t="s">
        <v>233</v>
      </c>
      <c r="M17" s="135"/>
      <c r="N17" s="136"/>
      <c r="O17" s="136"/>
      <c r="P17" s="133"/>
    </row>
    <row r="18" spans="1:16" ht="43.2" customHeight="1">
      <c r="A18" s="131" t="s">
        <v>234</v>
      </c>
      <c r="B18" s="132" t="s">
        <v>235</v>
      </c>
      <c r="C18" s="124"/>
      <c r="D18" s="124"/>
      <c r="E18" s="124"/>
      <c r="F18" s="124"/>
      <c r="G18" s="124"/>
      <c r="H18" s="133"/>
      <c r="I18" s="137"/>
      <c r="J18" s="136"/>
      <c r="K18" s="136"/>
      <c r="L18" s="136"/>
      <c r="M18" s="136"/>
      <c r="N18" s="136"/>
      <c r="O18" s="136"/>
      <c r="P18" s="133"/>
    </row>
    <row r="19" spans="1:16" ht="17.25" customHeight="1">
      <c r="B19" s="190" t="s">
        <v>107</v>
      </c>
      <c r="C19" s="169"/>
      <c r="D19" s="169"/>
      <c r="E19" s="169"/>
      <c r="F19" s="169"/>
      <c r="G19" s="169"/>
      <c r="H19" s="169"/>
      <c r="I19" s="169"/>
      <c r="J19" s="169"/>
      <c r="K19" s="169"/>
      <c r="L19" s="169"/>
      <c r="M19" s="169"/>
      <c r="N19" s="169"/>
      <c r="O19" s="169"/>
    </row>
    <row r="20" spans="1:16" ht="15.75" customHeight="1">
      <c r="B20" s="190" t="s">
        <v>108</v>
      </c>
      <c r="C20" s="169"/>
      <c r="D20" s="169"/>
      <c r="E20" s="169"/>
      <c r="F20" s="169"/>
      <c r="G20" s="169"/>
      <c r="H20" s="169"/>
      <c r="I20" s="169"/>
      <c r="J20" s="169"/>
      <c r="K20" s="169"/>
      <c r="L20" s="169"/>
      <c r="M20" s="169"/>
      <c r="N20" s="169"/>
      <c r="O20" s="169"/>
    </row>
    <row r="21" spans="1:16" ht="60" customHeight="1">
      <c r="B21" s="190" t="s">
        <v>109</v>
      </c>
      <c r="C21" s="169"/>
      <c r="D21" s="169"/>
      <c r="E21" s="169"/>
      <c r="F21" s="169"/>
      <c r="G21" s="169"/>
      <c r="H21" s="169"/>
      <c r="I21" s="169"/>
      <c r="J21" s="169"/>
      <c r="K21" s="169"/>
      <c r="L21" s="169"/>
      <c r="M21" s="169"/>
      <c r="N21" s="169"/>
      <c r="O21" s="169"/>
    </row>
    <row r="22" spans="1:16" ht="60" customHeight="1">
      <c r="B22" s="157"/>
    </row>
    <row r="23" spans="1:16" ht="60" customHeight="1">
      <c r="B23" s="157"/>
    </row>
    <row r="24" spans="1:16" ht="60" customHeight="1">
      <c r="B24" s="157"/>
    </row>
    <row r="25" spans="1:16" ht="60" customHeight="1">
      <c r="B25" s="157"/>
    </row>
    <row r="26" spans="1:16" ht="60" customHeight="1">
      <c r="B26" s="157"/>
    </row>
    <row r="27" spans="1:16" ht="60" customHeight="1">
      <c r="B27" s="157"/>
    </row>
    <row r="28" spans="1:16" ht="76.2" customHeight="1">
      <c r="B28" s="157"/>
    </row>
    <row r="29" spans="1:16" ht="26.4" customHeight="1">
      <c r="A29" s="55" t="s">
        <v>225</v>
      </c>
    </row>
    <row r="30" spans="1:16" ht="15.75" customHeight="1">
      <c r="A30" s="168" t="s">
        <v>269</v>
      </c>
      <c r="B30" s="169"/>
      <c r="C30" s="169"/>
      <c r="D30" s="169"/>
      <c r="E30" s="169"/>
      <c r="F30" s="169"/>
      <c r="G30" s="169"/>
      <c r="H30" s="169"/>
      <c r="I30" s="169"/>
      <c r="J30" s="169"/>
      <c r="K30" s="169"/>
      <c r="N30" s="158"/>
    </row>
    <row r="31" spans="1:16" ht="15.75" customHeight="1" thickBot="1">
      <c r="A31" s="56" t="s">
        <v>110</v>
      </c>
    </row>
    <row r="32" spans="1:16" ht="48" customHeight="1">
      <c r="A32" s="57" t="s">
        <v>111</v>
      </c>
      <c r="B32" s="167" t="s">
        <v>112</v>
      </c>
      <c r="C32" s="164"/>
      <c r="D32" s="165"/>
      <c r="E32" s="58" t="s">
        <v>113</v>
      </c>
      <c r="F32" s="59" t="s">
        <v>114</v>
      </c>
      <c r="G32" s="60" t="s">
        <v>115</v>
      </c>
      <c r="H32" s="167" t="s">
        <v>116</v>
      </c>
      <c r="I32" s="164"/>
      <c r="J32" s="164"/>
      <c r="K32" s="164"/>
      <c r="L32" s="165"/>
    </row>
    <row r="33" spans="1:12" ht="30" customHeight="1">
      <c r="A33" s="61" t="s">
        <v>117</v>
      </c>
      <c r="B33" s="163"/>
      <c r="C33" s="164"/>
      <c r="D33" s="165"/>
      <c r="E33" s="62"/>
      <c r="F33" s="62"/>
      <c r="G33" s="62"/>
      <c r="H33" s="163" t="s">
        <v>118</v>
      </c>
      <c r="I33" s="164"/>
      <c r="J33" s="164"/>
      <c r="K33" s="164"/>
      <c r="L33" s="165"/>
    </row>
    <row r="34" spans="1:12" ht="30" customHeight="1" thickBot="1">
      <c r="A34" s="63" t="s">
        <v>119</v>
      </c>
      <c r="B34" s="163"/>
      <c r="C34" s="164"/>
      <c r="D34" s="165"/>
      <c r="E34" s="62"/>
      <c r="F34" s="62"/>
      <c r="G34" s="62"/>
      <c r="H34" s="163" t="s">
        <v>118</v>
      </c>
      <c r="I34" s="164"/>
      <c r="J34" s="164"/>
      <c r="K34" s="164"/>
      <c r="L34" s="165"/>
    </row>
    <row r="35" spans="1:12" ht="30" customHeight="1" thickBot="1">
      <c r="A35" s="63" t="s">
        <v>121</v>
      </c>
      <c r="B35" s="163"/>
      <c r="C35" s="164"/>
      <c r="D35" s="165"/>
      <c r="E35" s="62"/>
      <c r="F35" s="62"/>
      <c r="G35" s="62"/>
      <c r="H35" s="163" t="s">
        <v>118</v>
      </c>
      <c r="I35" s="164"/>
      <c r="J35" s="164"/>
      <c r="K35" s="164"/>
      <c r="L35" s="165"/>
    </row>
    <row r="36" spans="1:12" ht="30" customHeight="1" thickBot="1">
      <c r="A36" s="63" t="s">
        <v>123</v>
      </c>
      <c r="B36" s="163"/>
      <c r="C36" s="164"/>
      <c r="D36" s="165"/>
      <c r="E36" s="62"/>
      <c r="F36" s="62"/>
      <c r="G36" s="62"/>
      <c r="H36" s="163" t="s">
        <v>118</v>
      </c>
      <c r="I36" s="164"/>
      <c r="J36" s="164"/>
      <c r="K36" s="164"/>
      <c r="L36" s="165"/>
    </row>
    <row r="37" spans="1:12" ht="30" customHeight="1" thickBot="1">
      <c r="A37" s="63" t="s">
        <v>20</v>
      </c>
      <c r="B37" s="163"/>
      <c r="C37" s="164"/>
      <c r="D37" s="165"/>
      <c r="E37" s="62"/>
      <c r="F37" s="62"/>
      <c r="G37" s="62"/>
      <c r="H37" s="163" t="s">
        <v>118</v>
      </c>
      <c r="I37" s="164"/>
      <c r="J37" s="164"/>
      <c r="K37" s="164"/>
      <c r="L37" s="165"/>
    </row>
    <row r="38" spans="1:12" ht="30" customHeight="1" thickBot="1">
      <c r="A38" s="63" t="s">
        <v>126</v>
      </c>
      <c r="B38" s="163"/>
      <c r="C38" s="164"/>
      <c r="D38" s="165"/>
      <c r="E38" s="64"/>
      <c r="F38" s="62"/>
      <c r="G38" s="62"/>
      <c r="H38" s="166"/>
      <c r="I38" s="164"/>
      <c r="J38" s="164"/>
      <c r="K38" s="164"/>
      <c r="L38" s="165"/>
    </row>
    <row r="39" spans="1:12" ht="15.75" customHeight="1">
      <c r="A39" s="65" t="s">
        <v>127</v>
      </c>
    </row>
    <row r="40" spans="1:12" ht="15.75" customHeight="1">
      <c r="A40" s="65" t="s">
        <v>128</v>
      </c>
    </row>
    <row r="41" spans="1:12" ht="15.75" customHeight="1">
      <c r="A41" s="65" t="s">
        <v>129</v>
      </c>
    </row>
    <row r="42" spans="1:12" ht="15.75" customHeight="1">
      <c r="A42" s="66" t="s">
        <v>130</v>
      </c>
    </row>
    <row r="43" spans="1:12" ht="15.75" customHeight="1"/>
    <row r="44" spans="1:12" ht="15.75" customHeight="1">
      <c r="A44" s="159"/>
    </row>
    <row r="45" spans="1:12" ht="15.75" customHeight="1">
      <c r="A45" s="55" t="str">
        <f>A29:I29</f>
        <v xml:space="preserve">       台南市安順國小110.2月份學校供應量反映表</v>
      </c>
      <c r="B45" s="68"/>
      <c r="C45" s="68"/>
      <c r="D45" s="68"/>
      <c r="E45" s="68"/>
      <c r="F45" s="68"/>
      <c r="G45" s="68"/>
      <c r="H45" s="68"/>
      <c r="I45" s="69"/>
      <c r="J45" s="69"/>
    </row>
    <row r="46" spans="1:12" ht="15.75" customHeight="1">
      <c r="A46" s="195" t="str">
        <f>A30</f>
        <v xml:space="preserve">                                           班級：                            調查日期：  110年 2月22日</v>
      </c>
    </row>
    <row r="47" spans="1:12" ht="15.75" customHeight="1" thickBot="1">
      <c r="A47" s="56" t="s">
        <v>110</v>
      </c>
    </row>
    <row r="48" spans="1:12" ht="36" customHeight="1">
      <c r="A48" s="57" t="s">
        <v>111</v>
      </c>
      <c r="B48" s="167" t="s">
        <v>112</v>
      </c>
      <c r="C48" s="164"/>
      <c r="D48" s="165"/>
      <c r="E48" s="58" t="s">
        <v>113</v>
      </c>
      <c r="F48" s="70" t="s">
        <v>114</v>
      </c>
      <c r="G48" s="60" t="s">
        <v>115</v>
      </c>
      <c r="H48" s="167" t="s">
        <v>116</v>
      </c>
      <c r="I48" s="164"/>
      <c r="J48" s="164"/>
      <c r="K48" s="164"/>
      <c r="L48" s="165"/>
    </row>
    <row r="49" spans="1:12" ht="30" customHeight="1">
      <c r="A49" s="61" t="s">
        <v>117</v>
      </c>
      <c r="B49" s="163"/>
      <c r="C49" s="164"/>
      <c r="D49" s="165"/>
      <c r="E49" s="62"/>
      <c r="F49" s="62"/>
      <c r="G49" s="62"/>
      <c r="H49" s="163" t="s">
        <v>118</v>
      </c>
      <c r="I49" s="164"/>
      <c r="J49" s="164"/>
      <c r="K49" s="164"/>
      <c r="L49" s="165"/>
    </row>
    <row r="50" spans="1:12" ht="30" customHeight="1" thickBot="1">
      <c r="A50" s="63" t="s">
        <v>119</v>
      </c>
      <c r="B50" s="163"/>
      <c r="C50" s="164"/>
      <c r="D50" s="165"/>
      <c r="E50" s="62"/>
      <c r="F50" s="62"/>
      <c r="G50" s="62"/>
      <c r="H50" s="163" t="s">
        <v>118</v>
      </c>
      <c r="I50" s="164"/>
      <c r="J50" s="164"/>
      <c r="K50" s="164"/>
      <c r="L50" s="165"/>
    </row>
    <row r="51" spans="1:12" ht="30" customHeight="1" thickBot="1">
      <c r="A51" s="63" t="s">
        <v>121</v>
      </c>
      <c r="B51" s="163"/>
      <c r="C51" s="164"/>
      <c r="D51" s="165"/>
      <c r="E51" s="62"/>
      <c r="F51" s="62"/>
      <c r="G51" s="62"/>
      <c r="H51" s="163" t="s">
        <v>118</v>
      </c>
      <c r="I51" s="164"/>
      <c r="J51" s="164"/>
      <c r="K51" s="164"/>
      <c r="L51" s="165"/>
    </row>
    <row r="52" spans="1:12" ht="30" customHeight="1" thickBot="1">
      <c r="A52" s="63" t="s">
        <v>123</v>
      </c>
      <c r="B52" s="163"/>
      <c r="C52" s="164"/>
      <c r="D52" s="165"/>
      <c r="E52" s="62"/>
      <c r="F52" s="62"/>
      <c r="G52" s="62"/>
      <c r="H52" s="163" t="s">
        <v>118</v>
      </c>
      <c r="I52" s="164"/>
      <c r="J52" s="164"/>
      <c r="K52" s="164"/>
      <c r="L52" s="165"/>
    </row>
    <row r="53" spans="1:12" ht="27.75" customHeight="1" thickBot="1">
      <c r="A53" s="63" t="s">
        <v>20</v>
      </c>
      <c r="B53" s="163"/>
      <c r="C53" s="164"/>
      <c r="D53" s="165"/>
      <c r="E53" s="62"/>
      <c r="F53" s="62"/>
      <c r="G53" s="62"/>
      <c r="H53" s="163" t="s">
        <v>118</v>
      </c>
      <c r="I53" s="164"/>
      <c r="J53" s="164"/>
      <c r="K53" s="164"/>
      <c r="L53" s="165"/>
    </row>
    <row r="54" spans="1:12" ht="28.5" customHeight="1" thickBot="1">
      <c r="A54" s="63" t="s">
        <v>126</v>
      </c>
      <c r="B54" s="163"/>
      <c r="C54" s="164"/>
      <c r="D54" s="165"/>
      <c r="E54" s="64"/>
      <c r="F54" s="62"/>
      <c r="G54" s="62"/>
      <c r="H54" s="166"/>
      <c r="I54" s="164"/>
      <c r="J54" s="164"/>
      <c r="K54" s="164"/>
      <c r="L54" s="165"/>
    </row>
    <row r="55" spans="1:12" ht="23.25" customHeight="1">
      <c r="A55" s="65" t="s">
        <v>127</v>
      </c>
    </row>
    <row r="56" spans="1:12" ht="24.75" customHeight="1">
      <c r="A56" s="65" t="s">
        <v>128</v>
      </c>
    </row>
    <row r="57" spans="1:12" ht="27.75" customHeight="1">
      <c r="A57" s="65" t="s">
        <v>129</v>
      </c>
    </row>
    <row r="58" spans="1:12" ht="27" customHeight="1">
      <c r="A58" s="66" t="s">
        <v>130</v>
      </c>
    </row>
    <row r="59" spans="1:12" ht="15.75" customHeight="1"/>
    <row r="60" spans="1:12" ht="15.75" customHeight="1"/>
    <row r="61" spans="1:12" ht="15.75" customHeight="1"/>
    <row r="62" spans="1:12" ht="15.75" customHeight="1"/>
    <row r="63" spans="1:12" ht="15.75" customHeight="1"/>
    <row r="64" spans="1:12"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sheetData>
  <mergeCells count="63">
    <mergeCell ref="P8:P9"/>
    <mergeCell ref="A15:H15"/>
    <mergeCell ref="T7:T9"/>
    <mergeCell ref="U7:U9"/>
    <mergeCell ref="V7:V9"/>
    <mergeCell ref="W7:W9"/>
    <mergeCell ref="A8:A9"/>
    <mergeCell ref="B8:B9"/>
    <mergeCell ref="C8:C9"/>
    <mergeCell ref="D8:D9"/>
    <mergeCell ref="E8:E9"/>
    <mergeCell ref="F8:F9"/>
    <mergeCell ref="B54:D54"/>
    <mergeCell ref="H54:L54"/>
    <mergeCell ref="A7:O7"/>
    <mergeCell ref="Q7:Q9"/>
    <mergeCell ref="R7:R9"/>
    <mergeCell ref="S7:S9"/>
    <mergeCell ref="G8:G9"/>
    <mergeCell ref="H8:H9"/>
    <mergeCell ref="J8:J9"/>
    <mergeCell ref="K8:K9"/>
    <mergeCell ref="B51:D51"/>
    <mergeCell ref="H51:L51"/>
    <mergeCell ref="B52:D52"/>
    <mergeCell ref="H52:L52"/>
    <mergeCell ref="B53:D53"/>
    <mergeCell ref="H53:L53"/>
    <mergeCell ref="B48:D48"/>
    <mergeCell ref="H48:L48"/>
    <mergeCell ref="B49:D49"/>
    <mergeCell ref="H49:L49"/>
    <mergeCell ref="B50:D50"/>
    <mergeCell ref="H50:L50"/>
    <mergeCell ref="B36:D36"/>
    <mergeCell ref="H36:L36"/>
    <mergeCell ref="B37:D37"/>
    <mergeCell ref="H37:L37"/>
    <mergeCell ref="B38:D38"/>
    <mergeCell ref="H38:L38"/>
    <mergeCell ref="B33:D33"/>
    <mergeCell ref="H33:L33"/>
    <mergeCell ref="B34:D34"/>
    <mergeCell ref="H34:L34"/>
    <mergeCell ref="B35:D35"/>
    <mergeCell ref="H35:L35"/>
    <mergeCell ref="B19:O19"/>
    <mergeCell ref="B20:O20"/>
    <mergeCell ref="B21:O21"/>
    <mergeCell ref="A30:K30"/>
    <mergeCell ref="B32:D32"/>
    <mergeCell ref="H32:L32"/>
    <mergeCell ref="L8:L9"/>
    <mergeCell ref="M8:M9"/>
    <mergeCell ref="N8:N9"/>
    <mergeCell ref="O8:O9"/>
    <mergeCell ref="A1:C6"/>
    <mergeCell ref="D1:G3"/>
    <mergeCell ref="H1:P1"/>
    <mergeCell ref="H2:P2"/>
    <mergeCell ref="H3:P3"/>
    <mergeCell ref="D4:G5"/>
    <mergeCell ref="H6:P6"/>
  </mergeCells>
  <phoneticPr fontId="38" type="noConversion"/>
  <hyperlinks>
    <hyperlink ref="D4" r:id="rId1"/>
  </hyperlinks>
  <pageMargins left="0.31496062992125984" right="0.11811023622047245" top="0.23622047244094491" bottom="0.15748031496062992" header="0" footer="0"/>
  <pageSetup paperSize="9" orientation="portrait"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01"/>
  <sheetViews>
    <sheetView topLeftCell="A7" workbookViewId="0">
      <selection activeCell="P10" sqref="P10:Q10"/>
    </sheetView>
  </sheetViews>
  <sheetFormatPr defaultColWidth="14.44140625" defaultRowHeight="15" customHeight="1"/>
  <cols>
    <col min="1" max="1" width="6.33203125" customWidth="1"/>
    <col min="2" max="2" width="7" customWidth="1"/>
    <col min="3" max="3" width="3.6640625" customWidth="1"/>
    <col min="4" max="4" width="7.6640625" customWidth="1"/>
    <col min="5" max="5" width="10.33203125" customWidth="1"/>
    <col min="6" max="6" width="10" customWidth="1"/>
    <col min="7" max="7" width="10.5546875" customWidth="1"/>
    <col min="8" max="8" width="11.88671875" customWidth="1"/>
    <col min="9" max="13" width="3.6640625" customWidth="1"/>
    <col min="14" max="15" width="3.5546875" customWidth="1"/>
    <col min="16" max="16" width="5" customWidth="1"/>
    <col min="17" max="17" width="4.33203125" customWidth="1"/>
    <col min="18" max="18" width="4.44140625" customWidth="1"/>
    <col min="19" max="19" width="4.6640625" customWidth="1"/>
    <col min="20" max="21" width="3.6640625" customWidth="1"/>
    <col min="22" max="22" width="5.44140625" customWidth="1"/>
    <col min="23" max="23" width="8.6640625" customWidth="1"/>
  </cols>
  <sheetData>
    <row r="1" spans="1:23" ht="15.75" customHeight="1">
      <c r="A1" s="183"/>
      <c r="B1" s="169"/>
      <c r="C1" s="169"/>
      <c r="D1" s="184" t="s">
        <v>0</v>
      </c>
      <c r="E1" s="169"/>
      <c r="F1" s="169"/>
      <c r="G1" s="169"/>
      <c r="H1" s="185" t="s">
        <v>1</v>
      </c>
      <c r="I1" s="169"/>
      <c r="J1" s="169"/>
      <c r="K1" s="169"/>
      <c r="L1" s="169"/>
      <c r="M1" s="169"/>
      <c r="N1" s="169"/>
      <c r="O1" s="169"/>
      <c r="P1" s="169"/>
    </row>
    <row r="2" spans="1:23" ht="15.75" customHeight="1">
      <c r="A2" s="169"/>
      <c r="B2" s="169"/>
      <c r="C2" s="169"/>
      <c r="D2" s="169"/>
      <c r="E2" s="169"/>
      <c r="F2" s="169"/>
      <c r="G2" s="169"/>
      <c r="H2" s="186" t="s">
        <v>2</v>
      </c>
      <c r="I2" s="169"/>
      <c r="J2" s="169"/>
      <c r="K2" s="169"/>
      <c r="L2" s="169"/>
      <c r="M2" s="169"/>
      <c r="N2" s="169"/>
      <c r="O2" s="169"/>
      <c r="P2" s="169"/>
    </row>
    <row r="3" spans="1:23" ht="15.75" customHeight="1">
      <c r="A3" s="169"/>
      <c r="B3" s="169"/>
      <c r="C3" s="169"/>
      <c r="D3" s="169"/>
      <c r="E3" s="169"/>
      <c r="F3" s="169"/>
      <c r="G3" s="169"/>
      <c r="H3" s="186" t="s">
        <v>3</v>
      </c>
      <c r="I3" s="169"/>
      <c r="J3" s="169"/>
      <c r="K3" s="169"/>
      <c r="L3" s="169"/>
      <c r="M3" s="169"/>
      <c r="N3" s="169"/>
      <c r="O3" s="169"/>
      <c r="P3" s="169"/>
    </row>
    <row r="4" spans="1:23" ht="15.75" customHeight="1">
      <c r="A4" s="169"/>
      <c r="B4" s="169"/>
      <c r="C4" s="169"/>
      <c r="D4" s="180" t="s">
        <v>4</v>
      </c>
      <c r="E4" s="169"/>
      <c r="F4" s="169"/>
      <c r="G4" s="169"/>
      <c r="H4" s="2" t="s">
        <v>221</v>
      </c>
      <c r="I4" s="2"/>
      <c r="J4" s="2"/>
      <c r="K4" s="2"/>
      <c r="L4" s="2"/>
      <c r="M4" s="2"/>
      <c r="N4" s="2"/>
      <c r="O4" s="2"/>
      <c r="P4" s="2"/>
    </row>
    <row r="5" spans="1:23" ht="15.75" customHeight="1">
      <c r="A5" s="169"/>
      <c r="B5" s="169"/>
      <c r="C5" s="169"/>
      <c r="D5" s="169"/>
      <c r="E5" s="169"/>
      <c r="F5" s="169"/>
      <c r="G5" s="169"/>
      <c r="H5" s="2" t="s">
        <v>215</v>
      </c>
      <c r="I5" s="2"/>
      <c r="J5" s="2"/>
      <c r="K5" s="2"/>
      <c r="L5" s="2"/>
      <c r="M5" s="2"/>
      <c r="N5" s="2"/>
      <c r="O5" s="2"/>
      <c r="P5" s="2"/>
    </row>
    <row r="6" spans="1:23" ht="15.75" customHeight="1">
      <c r="A6" s="169"/>
      <c r="B6" s="169"/>
      <c r="C6" s="169"/>
      <c r="D6" s="2"/>
      <c r="E6" s="2"/>
      <c r="F6" s="2"/>
      <c r="G6" s="2"/>
      <c r="H6" s="187" t="s">
        <v>5</v>
      </c>
      <c r="I6" s="169"/>
      <c r="J6" s="169"/>
      <c r="K6" s="169"/>
      <c r="L6" s="169"/>
      <c r="M6" s="169"/>
      <c r="N6" s="169"/>
      <c r="O6" s="169"/>
      <c r="P6" s="169"/>
    </row>
    <row r="7" spans="1:23" ht="19.5" customHeight="1">
      <c r="A7" s="181" t="s">
        <v>224</v>
      </c>
      <c r="B7" s="169"/>
      <c r="C7" s="169"/>
      <c r="D7" s="169"/>
      <c r="E7" s="169"/>
      <c r="F7" s="169"/>
      <c r="G7" s="169"/>
      <c r="H7" s="169"/>
      <c r="I7" s="169"/>
      <c r="J7" s="169"/>
      <c r="K7" s="169"/>
      <c r="L7" s="169"/>
      <c r="M7" s="169"/>
      <c r="N7" s="169"/>
      <c r="O7" s="169"/>
      <c r="Q7" s="174" t="s">
        <v>6</v>
      </c>
      <c r="R7" s="179" t="s">
        <v>7</v>
      </c>
      <c r="S7" s="174" t="s">
        <v>8</v>
      </c>
      <c r="T7" s="174" t="s">
        <v>9</v>
      </c>
      <c r="U7" s="174" t="s">
        <v>10</v>
      </c>
      <c r="V7" s="174" t="s">
        <v>11</v>
      </c>
      <c r="W7" s="177" t="s">
        <v>12</v>
      </c>
    </row>
    <row r="8" spans="1:23" ht="18.75" customHeight="1">
      <c r="A8" s="178" t="s">
        <v>13</v>
      </c>
      <c r="B8" s="172" t="s">
        <v>14</v>
      </c>
      <c r="C8" s="172" t="s">
        <v>15</v>
      </c>
      <c r="D8" s="172" t="s">
        <v>16</v>
      </c>
      <c r="E8" s="172" t="s">
        <v>17</v>
      </c>
      <c r="F8" s="172" t="s">
        <v>18</v>
      </c>
      <c r="G8" s="172" t="s">
        <v>19</v>
      </c>
      <c r="H8" s="172" t="s">
        <v>20</v>
      </c>
      <c r="I8" s="3" t="s">
        <v>21</v>
      </c>
      <c r="J8" s="174" t="s">
        <v>6</v>
      </c>
      <c r="K8" s="182" t="s">
        <v>7</v>
      </c>
      <c r="L8" s="174" t="s">
        <v>8</v>
      </c>
      <c r="M8" s="174" t="s">
        <v>9</v>
      </c>
      <c r="N8" s="174" t="s">
        <v>10</v>
      </c>
      <c r="O8" s="179" t="s">
        <v>11</v>
      </c>
      <c r="P8" s="176" t="s">
        <v>12</v>
      </c>
      <c r="Q8" s="175"/>
      <c r="R8" s="175"/>
      <c r="S8" s="175"/>
      <c r="T8" s="175"/>
      <c r="U8" s="175"/>
      <c r="V8" s="175"/>
      <c r="W8" s="175"/>
    </row>
    <row r="9" spans="1:23" ht="15.75" customHeight="1">
      <c r="A9" s="173"/>
      <c r="B9" s="173"/>
      <c r="C9" s="173"/>
      <c r="D9" s="173"/>
      <c r="E9" s="173"/>
      <c r="F9" s="173"/>
      <c r="G9" s="173"/>
      <c r="H9" s="173"/>
      <c r="I9" s="3" t="s">
        <v>22</v>
      </c>
      <c r="J9" s="173"/>
      <c r="K9" s="173"/>
      <c r="L9" s="173"/>
      <c r="M9" s="173"/>
      <c r="N9" s="173"/>
      <c r="O9" s="173"/>
      <c r="P9" s="175"/>
      <c r="Q9" s="175"/>
      <c r="R9" s="173"/>
      <c r="S9" s="173"/>
      <c r="T9" s="173"/>
      <c r="U9" s="173"/>
      <c r="V9" s="173"/>
      <c r="W9" s="173"/>
    </row>
    <row r="10" spans="1:23" s="139" customFormat="1" ht="15.75" customHeight="1">
      <c r="A10" s="140"/>
      <c r="B10" s="5">
        <v>43891</v>
      </c>
      <c r="C10" s="140" t="s">
        <v>240</v>
      </c>
      <c r="D10" s="140"/>
      <c r="E10" s="140" t="s">
        <v>246</v>
      </c>
      <c r="F10" s="20"/>
      <c r="G10" s="140"/>
      <c r="H10" s="140"/>
      <c r="I10" s="144"/>
      <c r="J10" s="140"/>
      <c r="K10" s="140"/>
      <c r="L10" s="140"/>
      <c r="M10" s="140"/>
      <c r="N10" s="140"/>
      <c r="O10" s="145"/>
      <c r="P10" s="148"/>
      <c r="Q10" s="148"/>
      <c r="R10" s="146"/>
      <c r="S10" s="140"/>
      <c r="T10" s="140"/>
      <c r="U10" s="140"/>
      <c r="V10" s="140"/>
      <c r="W10" s="140"/>
    </row>
    <row r="11" spans="1:23" ht="12.75" customHeight="1">
      <c r="A11" s="4">
        <v>1</v>
      </c>
      <c r="B11" s="5">
        <v>43892</v>
      </c>
      <c r="C11" s="6" t="s">
        <v>27</v>
      </c>
      <c r="D11" s="7" t="s">
        <v>28</v>
      </c>
      <c r="E11" s="7" t="s">
        <v>163</v>
      </c>
      <c r="F11" s="14" t="s">
        <v>216</v>
      </c>
      <c r="G11" s="7" t="s">
        <v>30</v>
      </c>
      <c r="H11" s="7" t="s">
        <v>31</v>
      </c>
      <c r="I11" s="15" t="s">
        <v>21</v>
      </c>
      <c r="J11" s="8">
        <v>5</v>
      </c>
      <c r="K11" s="9">
        <v>2.1</v>
      </c>
      <c r="L11" s="9">
        <v>1.5</v>
      </c>
      <c r="M11" s="9">
        <v>2.2000000000000002</v>
      </c>
      <c r="N11" s="9">
        <v>1</v>
      </c>
      <c r="O11" s="9"/>
      <c r="P11" s="147">
        <f t="shared" ref="P11:P31" si="0">W11</f>
        <v>704</v>
      </c>
      <c r="Q11" s="27">
        <f t="shared" ref="Q11:Q31" si="1">J11*70</f>
        <v>350</v>
      </c>
      <c r="R11" s="9">
        <f t="shared" ref="R11:R31" si="2">K11*75</f>
        <v>157.5</v>
      </c>
      <c r="S11" s="9">
        <f t="shared" ref="S11:S31" si="3">L11*25</f>
        <v>37.5</v>
      </c>
      <c r="T11" s="9">
        <f t="shared" ref="T11:T31" si="4">M11*45</f>
        <v>99.000000000000014</v>
      </c>
      <c r="U11" s="9">
        <f t="shared" ref="U11:U31" si="5">N11*60</f>
        <v>60</v>
      </c>
      <c r="V11" s="9">
        <f t="shared" ref="V11:V31" si="6">O11*150</f>
        <v>0</v>
      </c>
      <c r="W11" s="12">
        <f t="shared" ref="W11:W21" si="7">SUM(Q11:V11)</f>
        <v>704</v>
      </c>
    </row>
    <row r="12" spans="1:23" ht="14.25" customHeight="1">
      <c r="A12" s="4">
        <v>2</v>
      </c>
      <c r="B12" s="5">
        <v>43893</v>
      </c>
      <c r="C12" s="6" t="s">
        <v>32</v>
      </c>
      <c r="D12" s="7" t="s">
        <v>24</v>
      </c>
      <c r="E12" s="7" t="s">
        <v>33</v>
      </c>
      <c r="F12" s="7" t="s">
        <v>34</v>
      </c>
      <c r="G12" s="16" t="s">
        <v>35</v>
      </c>
      <c r="H12" s="7" t="s">
        <v>36</v>
      </c>
      <c r="I12" s="17" t="s">
        <v>22</v>
      </c>
      <c r="J12" s="8">
        <v>5</v>
      </c>
      <c r="K12" s="9">
        <v>2.2000000000000002</v>
      </c>
      <c r="L12" s="9">
        <v>1.5</v>
      </c>
      <c r="M12" s="9">
        <v>2.1</v>
      </c>
      <c r="N12" s="9"/>
      <c r="O12" s="9">
        <v>1</v>
      </c>
      <c r="P12" s="10">
        <f t="shared" si="0"/>
        <v>797</v>
      </c>
      <c r="Q12" s="11">
        <f t="shared" si="1"/>
        <v>350</v>
      </c>
      <c r="R12" s="9">
        <f t="shared" si="2"/>
        <v>165</v>
      </c>
      <c r="S12" s="9">
        <f t="shared" si="3"/>
        <v>37.5</v>
      </c>
      <c r="T12" s="9">
        <f t="shared" si="4"/>
        <v>94.5</v>
      </c>
      <c r="U12" s="9">
        <f t="shared" si="5"/>
        <v>0</v>
      </c>
      <c r="V12" s="9">
        <f t="shared" si="6"/>
        <v>150</v>
      </c>
      <c r="W12" s="12">
        <f t="shared" si="7"/>
        <v>797</v>
      </c>
    </row>
    <row r="13" spans="1:23" ht="14.25" customHeight="1">
      <c r="A13" s="4">
        <v>3</v>
      </c>
      <c r="B13" s="5">
        <v>43894</v>
      </c>
      <c r="C13" s="6" t="s">
        <v>37</v>
      </c>
      <c r="D13" s="7" t="s">
        <v>38</v>
      </c>
      <c r="E13" s="7" t="s">
        <v>164</v>
      </c>
      <c r="F13" s="7" t="s">
        <v>40</v>
      </c>
      <c r="G13" s="7" t="s">
        <v>41</v>
      </c>
      <c r="H13" s="7" t="s">
        <v>42</v>
      </c>
      <c r="I13" s="81"/>
      <c r="J13" s="8">
        <v>5</v>
      </c>
      <c r="K13" s="9">
        <v>2.2000000000000002</v>
      </c>
      <c r="L13" s="9">
        <v>1.5</v>
      </c>
      <c r="M13" s="9">
        <v>2</v>
      </c>
      <c r="N13" s="9"/>
      <c r="O13" s="9"/>
      <c r="P13" s="10">
        <f t="shared" si="0"/>
        <v>642.5</v>
      </c>
      <c r="Q13" s="11">
        <f t="shared" si="1"/>
        <v>350</v>
      </c>
      <c r="R13" s="9">
        <f t="shared" si="2"/>
        <v>165</v>
      </c>
      <c r="S13" s="9">
        <f t="shared" si="3"/>
        <v>37.5</v>
      </c>
      <c r="T13" s="9">
        <f t="shared" si="4"/>
        <v>90</v>
      </c>
      <c r="U13" s="9">
        <f t="shared" si="5"/>
        <v>0</v>
      </c>
      <c r="V13" s="9">
        <f t="shared" si="6"/>
        <v>0</v>
      </c>
      <c r="W13" s="12">
        <f t="shared" si="7"/>
        <v>642.5</v>
      </c>
    </row>
    <row r="14" spans="1:23" ht="15" customHeight="1">
      <c r="A14" s="4">
        <v>4</v>
      </c>
      <c r="B14" s="5">
        <v>43895</v>
      </c>
      <c r="C14" s="6" t="s">
        <v>43</v>
      </c>
      <c r="D14" s="7" t="s">
        <v>24</v>
      </c>
      <c r="E14" s="7" t="s">
        <v>44</v>
      </c>
      <c r="F14" s="7" t="s">
        <v>45</v>
      </c>
      <c r="G14" s="7" t="s">
        <v>165</v>
      </c>
      <c r="H14" s="7" t="s">
        <v>166</v>
      </c>
      <c r="I14" s="19" t="s">
        <v>21</v>
      </c>
      <c r="J14" s="8">
        <v>5</v>
      </c>
      <c r="K14" s="9">
        <v>2</v>
      </c>
      <c r="L14" s="9">
        <v>1.5</v>
      </c>
      <c r="M14" s="9">
        <v>1.5</v>
      </c>
      <c r="N14" s="9">
        <v>1</v>
      </c>
      <c r="O14" s="9"/>
      <c r="P14" s="10">
        <f t="shared" si="0"/>
        <v>665</v>
      </c>
      <c r="Q14" s="11">
        <f t="shared" si="1"/>
        <v>350</v>
      </c>
      <c r="R14" s="9">
        <f t="shared" si="2"/>
        <v>150</v>
      </c>
      <c r="S14" s="9">
        <f t="shared" si="3"/>
        <v>37.5</v>
      </c>
      <c r="T14" s="9">
        <f t="shared" si="4"/>
        <v>67.5</v>
      </c>
      <c r="U14" s="9">
        <f t="shared" si="5"/>
        <v>60</v>
      </c>
      <c r="V14" s="9">
        <f t="shared" si="6"/>
        <v>0</v>
      </c>
      <c r="W14" s="12">
        <f t="shared" si="7"/>
        <v>665</v>
      </c>
    </row>
    <row r="15" spans="1:23" ht="14.25" customHeight="1">
      <c r="A15" s="4">
        <v>5</v>
      </c>
      <c r="B15" s="5">
        <v>43898</v>
      </c>
      <c r="C15" s="6" t="s">
        <v>23</v>
      </c>
      <c r="D15" s="7" t="s">
        <v>24</v>
      </c>
      <c r="E15" s="7" t="s">
        <v>167</v>
      </c>
      <c r="F15" s="14" t="s">
        <v>26</v>
      </c>
      <c r="G15" s="7" t="s">
        <v>48</v>
      </c>
      <c r="H15" s="7" t="s">
        <v>49</v>
      </c>
      <c r="I15" s="17"/>
      <c r="J15" s="8">
        <v>5</v>
      </c>
      <c r="K15" s="9">
        <v>2.2000000000000002</v>
      </c>
      <c r="L15" s="9">
        <v>1.5</v>
      </c>
      <c r="M15" s="9">
        <v>2.2000000000000002</v>
      </c>
      <c r="N15" s="9"/>
      <c r="O15" s="9"/>
      <c r="P15" s="10">
        <f t="shared" si="0"/>
        <v>651.5</v>
      </c>
      <c r="Q15" s="11">
        <f t="shared" si="1"/>
        <v>350</v>
      </c>
      <c r="R15" s="9">
        <f t="shared" si="2"/>
        <v>165</v>
      </c>
      <c r="S15" s="9">
        <f t="shared" si="3"/>
        <v>37.5</v>
      </c>
      <c r="T15" s="9">
        <f t="shared" si="4"/>
        <v>99.000000000000014</v>
      </c>
      <c r="U15" s="9">
        <f t="shared" si="5"/>
        <v>0</v>
      </c>
      <c r="V15" s="9">
        <f t="shared" si="6"/>
        <v>0</v>
      </c>
      <c r="W15" s="12">
        <f t="shared" si="7"/>
        <v>651.5</v>
      </c>
    </row>
    <row r="16" spans="1:23" ht="14.25" customHeight="1">
      <c r="A16" s="4">
        <v>6</v>
      </c>
      <c r="B16" s="5">
        <v>43899</v>
      </c>
      <c r="C16" s="6" t="s">
        <v>27</v>
      </c>
      <c r="D16" s="7" t="s">
        <v>154</v>
      </c>
      <c r="E16" s="7" t="s">
        <v>168</v>
      </c>
      <c r="F16" s="7" t="s">
        <v>169</v>
      </c>
      <c r="G16" s="7" t="s">
        <v>139</v>
      </c>
      <c r="H16" s="7" t="s">
        <v>53</v>
      </c>
      <c r="I16" s="19" t="s">
        <v>21</v>
      </c>
      <c r="J16" s="8">
        <v>5</v>
      </c>
      <c r="K16" s="9">
        <v>2</v>
      </c>
      <c r="L16" s="9">
        <v>1.5</v>
      </c>
      <c r="M16" s="9">
        <v>2.2000000000000002</v>
      </c>
      <c r="N16" s="9">
        <v>1</v>
      </c>
      <c r="O16" s="9"/>
      <c r="P16" s="10">
        <f t="shared" si="0"/>
        <v>696.5</v>
      </c>
      <c r="Q16" s="11">
        <f t="shared" si="1"/>
        <v>350</v>
      </c>
      <c r="R16" s="9">
        <f t="shared" si="2"/>
        <v>150</v>
      </c>
      <c r="S16" s="9">
        <f t="shared" si="3"/>
        <v>37.5</v>
      </c>
      <c r="T16" s="9">
        <f t="shared" si="4"/>
        <v>99.000000000000014</v>
      </c>
      <c r="U16" s="9">
        <f t="shared" si="5"/>
        <v>60</v>
      </c>
      <c r="V16" s="9">
        <f t="shared" si="6"/>
        <v>0</v>
      </c>
      <c r="W16" s="12">
        <f t="shared" si="7"/>
        <v>696.5</v>
      </c>
    </row>
    <row r="17" spans="1:23" ht="15.75" customHeight="1">
      <c r="A17" s="4">
        <v>7</v>
      </c>
      <c r="B17" s="5">
        <v>43900</v>
      </c>
      <c r="C17" s="6" t="s">
        <v>32</v>
      </c>
      <c r="D17" s="193" t="s">
        <v>170</v>
      </c>
      <c r="E17" s="165"/>
      <c r="F17" s="7" t="s">
        <v>54</v>
      </c>
      <c r="G17" s="7" t="s">
        <v>55</v>
      </c>
      <c r="H17" s="7" t="s">
        <v>56</v>
      </c>
      <c r="I17" s="19" t="s">
        <v>22</v>
      </c>
      <c r="J17" s="8">
        <v>5</v>
      </c>
      <c r="K17" s="9">
        <v>2</v>
      </c>
      <c r="L17" s="9">
        <v>1.5</v>
      </c>
      <c r="M17" s="9">
        <v>2</v>
      </c>
      <c r="N17" s="9"/>
      <c r="O17" s="9">
        <v>1</v>
      </c>
      <c r="P17" s="10">
        <f t="shared" si="0"/>
        <v>777.5</v>
      </c>
      <c r="Q17" s="11">
        <f t="shared" si="1"/>
        <v>350</v>
      </c>
      <c r="R17" s="9">
        <f t="shared" si="2"/>
        <v>150</v>
      </c>
      <c r="S17" s="9">
        <f t="shared" si="3"/>
        <v>37.5</v>
      </c>
      <c r="T17" s="9">
        <f t="shared" si="4"/>
        <v>90</v>
      </c>
      <c r="U17" s="9">
        <f t="shared" si="5"/>
        <v>0</v>
      </c>
      <c r="V17" s="9">
        <f t="shared" si="6"/>
        <v>150</v>
      </c>
      <c r="W17" s="12">
        <f t="shared" si="7"/>
        <v>777.5</v>
      </c>
    </row>
    <row r="18" spans="1:23" ht="12.75" customHeight="1">
      <c r="A18" s="4">
        <v>8</v>
      </c>
      <c r="B18" s="5">
        <v>43901</v>
      </c>
      <c r="C18" s="6" t="s">
        <v>37</v>
      </c>
      <c r="D18" s="7" t="s">
        <v>38</v>
      </c>
      <c r="E18" s="7" t="s">
        <v>57</v>
      </c>
      <c r="F18" s="7" t="s">
        <v>171</v>
      </c>
      <c r="G18" s="7" t="s">
        <v>58</v>
      </c>
      <c r="H18" s="7" t="s">
        <v>59</v>
      </c>
      <c r="I18" s="21"/>
      <c r="J18" s="8">
        <v>5</v>
      </c>
      <c r="K18" s="9">
        <v>2</v>
      </c>
      <c r="L18" s="9">
        <v>1.5</v>
      </c>
      <c r="M18" s="9">
        <v>2.2999999999999998</v>
      </c>
      <c r="N18" s="9"/>
      <c r="O18" s="9"/>
      <c r="P18" s="10">
        <f t="shared" si="0"/>
        <v>641</v>
      </c>
      <c r="Q18" s="11">
        <f t="shared" si="1"/>
        <v>350</v>
      </c>
      <c r="R18" s="9">
        <f t="shared" si="2"/>
        <v>150</v>
      </c>
      <c r="S18" s="9">
        <f t="shared" si="3"/>
        <v>37.5</v>
      </c>
      <c r="T18" s="9">
        <f t="shared" si="4"/>
        <v>103.49999999999999</v>
      </c>
      <c r="U18" s="9">
        <f t="shared" si="5"/>
        <v>0</v>
      </c>
      <c r="V18" s="9">
        <f t="shared" si="6"/>
        <v>0</v>
      </c>
      <c r="W18" s="12">
        <f t="shared" si="7"/>
        <v>641</v>
      </c>
    </row>
    <row r="19" spans="1:23" ht="15" customHeight="1">
      <c r="A19" s="4">
        <v>9</v>
      </c>
      <c r="B19" s="5">
        <v>43902</v>
      </c>
      <c r="C19" s="6" t="s">
        <v>43</v>
      </c>
      <c r="D19" s="7" t="s">
        <v>24</v>
      </c>
      <c r="E19" s="7" t="s">
        <v>60</v>
      </c>
      <c r="F19" s="7" t="s">
        <v>61</v>
      </c>
      <c r="G19" s="7" t="s">
        <v>62</v>
      </c>
      <c r="H19" s="7" t="s">
        <v>63</v>
      </c>
      <c r="I19" s="15" t="s">
        <v>21</v>
      </c>
      <c r="J19" s="8">
        <v>5</v>
      </c>
      <c r="K19" s="9">
        <v>2</v>
      </c>
      <c r="L19" s="9">
        <v>1.5</v>
      </c>
      <c r="M19" s="9">
        <v>1.5</v>
      </c>
      <c r="N19" s="9">
        <v>1</v>
      </c>
      <c r="O19" s="9"/>
      <c r="P19" s="10">
        <f t="shared" si="0"/>
        <v>665</v>
      </c>
      <c r="Q19" s="11">
        <f t="shared" si="1"/>
        <v>350</v>
      </c>
      <c r="R19" s="9">
        <f t="shared" si="2"/>
        <v>150</v>
      </c>
      <c r="S19" s="9">
        <f t="shared" si="3"/>
        <v>37.5</v>
      </c>
      <c r="T19" s="9">
        <f t="shared" si="4"/>
        <v>67.5</v>
      </c>
      <c r="U19" s="9">
        <f t="shared" si="5"/>
        <v>60</v>
      </c>
      <c r="V19" s="9">
        <f t="shared" si="6"/>
        <v>0</v>
      </c>
      <c r="W19" s="12">
        <f t="shared" si="7"/>
        <v>665</v>
      </c>
    </row>
    <row r="20" spans="1:23" ht="17.25" customHeight="1">
      <c r="A20" s="4">
        <v>10</v>
      </c>
      <c r="B20" s="5">
        <v>43905</v>
      </c>
      <c r="C20" s="6" t="s">
        <v>23</v>
      </c>
      <c r="D20" s="7" t="s">
        <v>24</v>
      </c>
      <c r="E20" s="14" t="s">
        <v>172</v>
      </c>
      <c r="F20" s="7" t="s">
        <v>26</v>
      </c>
      <c r="G20" s="7" t="s">
        <v>65</v>
      </c>
      <c r="H20" s="7" t="s">
        <v>66</v>
      </c>
      <c r="J20" s="8">
        <v>5</v>
      </c>
      <c r="K20" s="9">
        <v>2.2000000000000002</v>
      </c>
      <c r="L20" s="9">
        <v>1.5</v>
      </c>
      <c r="M20" s="9">
        <v>2.2000000000000002</v>
      </c>
      <c r="N20" s="9"/>
      <c r="O20" s="9"/>
      <c r="P20" s="10">
        <f t="shared" si="0"/>
        <v>651.5</v>
      </c>
      <c r="Q20" s="11">
        <f t="shared" si="1"/>
        <v>350</v>
      </c>
      <c r="R20" s="9">
        <f t="shared" si="2"/>
        <v>165</v>
      </c>
      <c r="S20" s="9">
        <f t="shared" si="3"/>
        <v>37.5</v>
      </c>
      <c r="T20" s="9">
        <f t="shared" si="4"/>
        <v>99.000000000000014</v>
      </c>
      <c r="U20" s="9">
        <f t="shared" si="5"/>
        <v>0</v>
      </c>
      <c r="V20" s="9">
        <f t="shared" si="6"/>
        <v>0</v>
      </c>
      <c r="W20" s="12">
        <f t="shared" si="7"/>
        <v>651.5</v>
      </c>
    </row>
    <row r="21" spans="1:23" ht="14.25" customHeight="1">
      <c r="A21" s="4">
        <v>11</v>
      </c>
      <c r="B21" s="5">
        <v>43906</v>
      </c>
      <c r="C21" s="6" t="s">
        <v>27</v>
      </c>
      <c r="D21" s="7" t="s">
        <v>28</v>
      </c>
      <c r="E21" s="7" t="s">
        <v>173</v>
      </c>
      <c r="F21" s="82" t="s">
        <v>67</v>
      </c>
      <c r="G21" s="7" t="s">
        <v>68</v>
      </c>
      <c r="H21" s="82" t="s">
        <v>174</v>
      </c>
      <c r="I21" s="15" t="s">
        <v>21</v>
      </c>
      <c r="J21" s="8">
        <v>5</v>
      </c>
      <c r="K21" s="9">
        <v>2.2000000000000002</v>
      </c>
      <c r="L21" s="9">
        <v>1.5</v>
      </c>
      <c r="M21" s="9">
        <v>2.2999999999999998</v>
      </c>
      <c r="N21" s="9">
        <v>1</v>
      </c>
      <c r="O21" s="9"/>
      <c r="P21" s="10">
        <f t="shared" si="0"/>
        <v>716</v>
      </c>
      <c r="Q21" s="11">
        <f t="shared" si="1"/>
        <v>350</v>
      </c>
      <c r="R21" s="9">
        <f t="shared" si="2"/>
        <v>165</v>
      </c>
      <c r="S21" s="9">
        <f t="shared" si="3"/>
        <v>37.5</v>
      </c>
      <c r="T21" s="9">
        <f t="shared" si="4"/>
        <v>103.49999999999999</v>
      </c>
      <c r="U21" s="9">
        <f t="shared" si="5"/>
        <v>60</v>
      </c>
      <c r="V21" s="9">
        <f t="shared" si="6"/>
        <v>0</v>
      </c>
      <c r="W21" s="12">
        <f t="shared" si="7"/>
        <v>716</v>
      </c>
    </row>
    <row r="22" spans="1:23" ht="15" customHeight="1">
      <c r="A22" s="4">
        <v>12</v>
      </c>
      <c r="B22" s="5">
        <v>43907</v>
      </c>
      <c r="C22" s="6" t="s">
        <v>32</v>
      </c>
      <c r="D22" s="193" t="s">
        <v>175</v>
      </c>
      <c r="E22" s="165"/>
      <c r="F22" s="7" t="s">
        <v>45</v>
      </c>
      <c r="G22" s="7" t="s">
        <v>71</v>
      </c>
      <c r="H22" s="82" t="s">
        <v>72</v>
      </c>
      <c r="I22" s="17" t="s">
        <v>22</v>
      </c>
      <c r="J22" s="18">
        <v>5</v>
      </c>
      <c r="K22" s="11">
        <v>2.2000000000000002</v>
      </c>
      <c r="L22" s="11">
        <v>1.5</v>
      </c>
      <c r="M22" s="11">
        <v>2</v>
      </c>
      <c r="N22" s="11"/>
      <c r="O22" s="11">
        <v>1</v>
      </c>
      <c r="P22" s="10">
        <f t="shared" si="0"/>
        <v>792.5</v>
      </c>
      <c r="Q22" s="11">
        <f t="shared" si="1"/>
        <v>350</v>
      </c>
      <c r="R22" s="9">
        <f t="shared" si="2"/>
        <v>165</v>
      </c>
      <c r="S22" s="9">
        <f t="shared" si="3"/>
        <v>37.5</v>
      </c>
      <c r="T22" s="9">
        <f t="shared" si="4"/>
        <v>90</v>
      </c>
      <c r="U22" s="9">
        <f t="shared" si="5"/>
        <v>0</v>
      </c>
      <c r="V22" s="9">
        <f t="shared" si="6"/>
        <v>150</v>
      </c>
      <c r="W22" s="12">
        <f>Q22+R22+S22+T22+U22+V22</f>
        <v>792.5</v>
      </c>
    </row>
    <row r="23" spans="1:23" ht="18" customHeight="1">
      <c r="A23" s="4">
        <v>13</v>
      </c>
      <c r="B23" s="5">
        <v>43908</v>
      </c>
      <c r="C23" s="6" t="s">
        <v>37</v>
      </c>
      <c r="D23" s="83" t="s">
        <v>176</v>
      </c>
      <c r="E23" s="79" t="s">
        <v>177</v>
      </c>
      <c r="F23" s="7" t="s">
        <v>75</v>
      </c>
      <c r="G23" s="7" t="s">
        <v>76</v>
      </c>
      <c r="H23" s="7" t="s">
        <v>77</v>
      </c>
      <c r="I23" s="73"/>
      <c r="J23" s="26">
        <v>5</v>
      </c>
      <c r="K23" s="27">
        <v>2</v>
      </c>
      <c r="L23" s="27">
        <v>1.5</v>
      </c>
      <c r="M23" s="27">
        <v>2.5</v>
      </c>
      <c r="N23" s="11"/>
      <c r="O23" s="11"/>
      <c r="P23" s="10">
        <f t="shared" si="0"/>
        <v>650</v>
      </c>
      <c r="Q23" s="11">
        <f t="shared" si="1"/>
        <v>350</v>
      </c>
      <c r="R23" s="9">
        <f t="shared" si="2"/>
        <v>150</v>
      </c>
      <c r="S23" s="9">
        <f t="shared" si="3"/>
        <v>37.5</v>
      </c>
      <c r="T23" s="9">
        <f t="shared" si="4"/>
        <v>112.5</v>
      </c>
      <c r="U23" s="9">
        <f t="shared" si="5"/>
        <v>0</v>
      </c>
      <c r="V23" s="9">
        <f t="shared" si="6"/>
        <v>0</v>
      </c>
      <c r="W23" s="12">
        <f t="shared" ref="W23:W31" si="8">SUM(Q23:V23)</f>
        <v>650</v>
      </c>
    </row>
    <row r="24" spans="1:23" ht="16.5" customHeight="1">
      <c r="A24" s="4">
        <v>14</v>
      </c>
      <c r="B24" s="5">
        <v>43909</v>
      </c>
      <c r="C24" s="6" t="s">
        <v>43</v>
      </c>
      <c r="D24" s="7" t="s">
        <v>24</v>
      </c>
      <c r="E24" s="84" t="s">
        <v>178</v>
      </c>
      <c r="F24" s="82" t="s">
        <v>78</v>
      </c>
      <c r="G24" s="82" t="s">
        <v>79</v>
      </c>
      <c r="H24" s="82" t="s">
        <v>80</v>
      </c>
      <c r="I24" s="15" t="s">
        <v>21</v>
      </c>
      <c r="J24" s="8">
        <v>5</v>
      </c>
      <c r="K24" s="9">
        <v>2</v>
      </c>
      <c r="L24" s="9">
        <v>1.5</v>
      </c>
      <c r="M24" s="9">
        <v>2.2999999999999998</v>
      </c>
      <c r="N24" s="9">
        <v>1</v>
      </c>
      <c r="O24" s="9"/>
      <c r="P24" s="10">
        <f t="shared" si="0"/>
        <v>701</v>
      </c>
      <c r="Q24" s="11">
        <f t="shared" si="1"/>
        <v>350</v>
      </c>
      <c r="R24" s="9">
        <f t="shared" si="2"/>
        <v>150</v>
      </c>
      <c r="S24" s="9">
        <f t="shared" si="3"/>
        <v>37.5</v>
      </c>
      <c r="T24" s="9">
        <f t="shared" si="4"/>
        <v>103.49999999999999</v>
      </c>
      <c r="U24" s="9">
        <f t="shared" si="5"/>
        <v>60</v>
      </c>
      <c r="V24" s="9">
        <f t="shared" si="6"/>
        <v>0</v>
      </c>
      <c r="W24" s="12">
        <f t="shared" si="8"/>
        <v>701</v>
      </c>
    </row>
    <row r="25" spans="1:23" ht="16.5" customHeight="1">
      <c r="A25" s="4">
        <v>15</v>
      </c>
      <c r="B25" s="5">
        <v>43912</v>
      </c>
      <c r="C25" s="6" t="s">
        <v>23</v>
      </c>
      <c r="D25" s="7" t="s">
        <v>24</v>
      </c>
      <c r="E25" s="82" t="s">
        <v>81</v>
      </c>
      <c r="F25" s="82" t="s">
        <v>26</v>
      </c>
      <c r="G25" s="82" t="s">
        <v>179</v>
      </c>
      <c r="H25" s="82" t="s">
        <v>180</v>
      </c>
      <c r="I25" s="62"/>
      <c r="J25" s="8">
        <v>5</v>
      </c>
      <c r="K25" s="9">
        <v>2</v>
      </c>
      <c r="L25" s="9">
        <v>1.5</v>
      </c>
      <c r="M25" s="9">
        <v>1.5</v>
      </c>
      <c r="N25" s="9"/>
      <c r="O25" s="9"/>
      <c r="P25" s="10">
        <f t="shared" si="0"/>
        <v>605</v>
      </c>
      <c r="Q25" s="11">
        <f t="shared" si="1"/>
        <v>350</v>
      </c>
      <c r="R25" s="9">
        <f t="shared" si="2"/>
        <v>150</v>
      </c>
      <c r="S25" s="9">
        <f t="shared" si="3"/>
        <v>37.5</v>
      </c>
      <c r="T25" s="9">
        <f t="shared" si="4"/>
        <v>67.5</v>
      </c>
      <c r="U25" s="9">
        <f t="shared" si="5"/>
        <v>0</v>
      </c>
      <c r="V25" s="9">
        <f t="shared" si="6"/>
        <v>0</v>
      </c>
      <c r="W25" s="12">
        <f t="shared" si="8"/>
        <v>605</v>
      </c>
    </row>
    <row r="26" spans="1:23" ht="16.5" customHeight="1">
      <c r="A26" s="4">
        <v>16</v>
      </c>
      <c r="B26" s="5">
        <v>43913</v>
      </c>
      <c r="C26" s="6" t="s">
        <v>27</v>
      </c>
      <c r="D26" s="85" t="s">
        <v>154</v>
      </c>
      <c r="E26" s="85" t="s">
        <v>181</v>
      </c>
      <c r="F26" s="85" t="s">
        <v>85</v>
      </c>
      <c r="G26" s="85" t="s">
        <v>182</v>
      </c>
      <c r="H26" s="85" t="s">
        <v>238</v>
      </c>
      <c r="I26" s="15" t="s">
        <v>21</v>
      </c>
      <c r="J26" s="11">
        <v>5</v>
      </c>
      <c r="K26" s="11">
        <v>2.2000000000000002</v>
      </c>
      <c r="L26" s="11">
        <v>1.5</v>
      </c>
      <c r="M26" s="11">
        <v>2.1</v>
      </c>
      <c r="N26" s="11">
        <v>1</v>
      </c>
      <c r="O26" s="11"/>
      <c r="P26" s="10">
        <f t="shared" si="0"/>
        <v>707</v>
      </c>
      <c r="Q26" s="11">
        <f t="shared" si="1"/>
        <v>350</v>
      </c>
      <c r="R26" s="9">
        <f t="shared" si="2"/>
        <v>165</v>
      </c>
      <c r="S26" s="9">
        <f t="shared" si="3"/>
        <v>37.5</v>
      </c>
      <c r="T26" s="9">
        <f t="shared" si="4"/>
        <v>94.5</v>
      </c>
      <c r="U26" s="9">
        <f t="shared" si="5"/>
        <v>60</v>
      </c>
      <c r="V26" s="9">
        <f t="shared" si="6"/>
        <v>0</v>
      </c>
      <c r="W26" s="12">
        <f t="shared" si="8"/>
        <v>707</v>
      </c>
    </row>
    <row r="27" spans="1:23" ht="15" customHeight="1">
      <c r="A27" s="4">
        <v>17</v>
      </c>
      <c r="B27" s="5">
        <v>43914</v>
      </c>
      <c r="C27" s="6" t="s">
        <v>32</v>
      </c>
      <c r="D27" s="7" t="s">
        <v>24</v>
      </c>
      <c r="E27" s="31" t="s">
        <v>183</v>
      </c>
      <c r="F27" s="85" t="s">
        <v>88</v>
      </c>
      <c r="G27" s="79" t="s">
        <v>184</v>
      </c>
      <c r="H27" s="86" t="s">
        <v>185</v>
      </c>
      <c r="I27" s="17" t="s">
        <v>22</v>
      </c>
      <c r="J27" s="11">
        <v>5</v>
      </c>
      <c r="K27" s="9">
        <v>2.2000000000000002</v>
      </c>
      <c r="L27" s="9">
        <v>1.5</v>
      </c>
      <c r="M27" s="9">
        <v>2</v>
      </c>
      <c r="N27" s="9"/>
      <c r="O27" s="9">
        <v>1</v>
      </c>
      <c r="P27" s="10">
        <f t="shared" si="0"/>
        <v>792.5</v>
      </c>
      <c r="Q27" s="11">
        <f t="shared" si="1"/>
        <v>350</v>
      </c>
      <c r="R27" s="9">
        <f t="shared" si="2"/>
        <v>165</v>
      </c>
      <c r="S27" s="9">
        <f t="shared" si="3"/>
        <v>37.5</v>
      </c>
      <c r="T27" s="9">
        <f t="shared" si="4"/>
        <v>90</v>
      </c>
      <c r="U27" s="9">
        <f t="shared" si="5"/>
        <v>0</v>
      </c>
      <c r="V27" s="9">
        <f t="shared" si="6"/>
        <v>150</v>
      </c>
      <c r="W27" s="12">
        <f t="shared" si="8"/>
        <v>792.5</v>
      </c>
    </row>
    <row r="28" spans="1:23" ht="15" customHeight="1">
      <c r="A28" s="4">
        <v>18</v>
      </c>
      <c r="B28" s="5">
        <v>43915</v>
      </c>
      <c r="C28" s="6" t="s">
        <v>37</v>
      </c>
      <c r="D28" s="83" t="s">
        <v>186</v>
      </c>
      <c r="E28" s="79" t="s">
        <v>187</v>
      </c>
      <c r="F28" s="7" t="s">
        <v>92</v>
      </c>
      <c r="G28" s="85" t="s">
        <v>93</v>
      </c>
      <c r="H28" s="85" t="s">
        <v>94</v>
      </c>
      <c r="I28" s="73"/>
      <c r="J28" s="11">
        <v>5</v>
      </c>
      <c r="K28" s="9">
        <v>2.2000000000000002</v>
      </c>
      <c r="L28" s="9">
        <v>1.2</v>
      </c>
      <c r="M28" s="9">
        <v>2</v>
      </c>
      <c r="N28" s="9"/>
      <c r="O28" s="9"/>
      <c r="P28" s="10">
        <f t="shared" si="0"/>
        <v>635</v>
      </c>
      <c r="Q28" s="11">
        <f t="shared" si="1"/>
        <v>350</v>
      </c>
      <c r="R28" s="9">
        <f t="shared" si="2"/>
        <v>165</v>
      </c>
      <c r="S28" s="9">
        <f t="shared" si="3"/>
        <v>30</v>
      </c>
      <c r="T28" s="9">
        <f t="shared" si="4"/>
        <v>90</v>
      </c>
      <c r="U28" s="9">
        <f t="shared" si="5"/>
        <v>0</v>
      </c>
      <c r="V28" s="9">
        <f t="shared" si="6"/>
        <v>0</v>
      </c>
      <c r="W28" s="12">
        <f t="shared" si="8"/>
        <v>635</v>
      </c>
    </row>
    <row r="29" spans="1:23" ht="16.5" customHeight="1">
      <c r="A29" s="4">
        <v>19</v>
      </c>
      <c r="B29" s="5">
        <v>43916</v>
      </c>
      <c r="C29" s="6" t="s">
        <v>43</v>
      </c>
      <c r="D29" s="87" t="s">
        <v>24</v>
      </c>
      <c r="E29" s="88" t="s">
        <v>95</v>
      </c>
      <c r="F29" s="87" t="s">
        <v>188</v>
      </c>
      <c r="G29" s="88" t="s">
        <v>97</v>
      </c>
      <c r="H29" s="89" t="s">
        <v>189</v>
      </c>
      <c r="I29" s="14" t="s">
        <v>21</v>
      </c>
      <c r="J29" s="11">
        <v>5</v>
      </c>
      <c r="K29" s="11">
        <v>2</v>
      </c>
      <c r="L29" s="11">
        <v>1.7</v>
      </c>
      <c r="M29" s="11">
        <v>2.2000000000000002</v>
      </c>
      <c r="N29" s="11">
        <v>1</v>
      </c>
      <c r="O29" s="11"/>
      <c r="P29" s="37">
        <f t="shared" si="0"/>
        <v>701.5</v>
      </c>
      <c r="Q29" s="11">
        <f t="shared" si="1"/>
        <v>350</v>
      </c>
      <c r="R29" s="9">
        <f t="shared" si="2"/>
        <v>150</v>
      </c>
      <c r="S29" s="9">
        <f t="shared" si="3"/>
        <v>42.5</v>
      </c>
      <c r="T29" s="9">
        <f t="shared" si="4"/>
        <v>99.000000000000014</v>
      </c>
      <c r="U29" s="9">
        <f t="shared" si="5"/>
        <v>60</v>
      </c>
      <c r="V29" s="9">
        <f t="shared" si="6"/>
        <v>0</v>
      </c>
      <c r="W29" s="12">
        <f t="shared" si="8"/>
        <v>701.5</v>
      </c>
    </row>
    <row r="30" spans="1:23" ht="14.25" customHeight="1">
      <c r="A30" s="4">
        <v>20</v>
      </c>
      <c r="B30" s="5">
        <v>43919</v>
      </c>
      <c r="C30" s="6" t="s">
        <v>23</v>
      </c>
      <c r="D30" s="79" t="s">
        <v>24</v>
      </c>
      <c r="E30" s="90" t="s">
        <v>190</v>
      </c>
      <c r="F30" s="89" t="s">
        <v>26</v>
      </c>
      <c r="G30" s="79" t="s">
        <v>191</v>
      </c>
      <c r="H30" s="91" t="s">
        <v>98</v>
      </c>
      <c r="I30" s="14"/>
      <c r="J30" s="92">
        <v>5</v>
      </c>
      <c r="K30" s="39">
        <v>2.2000000000000002</v>
      </c>
      <c r="L30" s="39">
        <v>1.5</v>
      </c>
      <c r="M30" s="39">
        <v>2.5</v>
      </c>
      <c r="N30" s="39"/>
      <c r="O30" s="39"/>
      <c r="P30" s="37">
        <f t="shared" si="0"/>
        <v>665</v>
      </c>
      <c r="Q30" s="11">
        <f t="shared" si="1"/>
        <v>350</v>
      </c>
      <c r="R30" s="9">
        <f t="shared" si="2"/>
        <v>165</v>
      </c>
      <c r="S30" s="9">
        <f t="shared" si="3"/>
        <v>37.5</v>
      </c>
      <c r="T30" s="9">
        <f t="shared" si="4"/>
        <v>112.5</v>
      </c>
      <c r="U30" s="9">
        <f t="shared" si="5"/>
        <v>0</v>
      </c>
      <c r="V30" s="9">
        <f t="shared" si="6"/>
        <v>0</v>
      </c>
      <c r="W30" s="40">
        <f t="shared" si="8"/>
        <v>665</v>
      </c>
    </row>
    <row r="31" spans="1:23" ht="14.25" customHeight="1">
      <c r="A31" s="4">
        <v>21</v>
      </c>
      <c r="B31" s="115">
        <v>43920</v>
      </c>
      <c r="C31" s="116" t="s">
        <v>27</v>
      </c>
      <c r="D31" s="96" t="s">
        <v>28</v>
      </c>
      <c r="E31" s="97" t="s">
        <v>192</v>
      </c>
      <c r="F31" s="117" t="s">
        <v>99</v>
      </c>
      <c r="G31" s="117" t="s">
        <v>100</v>
      </c>
      <c r="H31" s="117" t="s">
        <v>101</v>
      </c>
      <c r="I31" s="97" t="s">
        <v>21</v>
      </c>
      <c r="J31" s="118">
        <v>5</v>
      </c>
      <c r="K31" s="99">
        <v>2</v>
      </c>
      <c r="L31" s="99">
        <v>1.5</v>
      </c>
      <c r="M31" s="99">
        <v>2.4</v>
      </c>
      <c r="N31" s="99">
        <v>1</v>
      </c>
      <c r="O31" s="99"/>
      <c r="P31" s="100">
        <f t="shared" si="0"/>
        <v>705.5</v>
      </c>
      <c r="Q31" s="101">
        <f t="shared" si="1"/>
        <v>350</v>
      </c>
      <c r="R31" s="101">
        <f t="shared" si="2"/>
        <v>150</v>
      </c>
      <c r="S31" s="101">
        <f t="shared" si="3"/>
        <v>37.5</v>
      </c>
      <c r="T31" s="101">
        <f t="shared" si="4"/>
        <v>108</v>
      </c>
      <c r="U31" s="101">
        <f t="shared" si="5"/>
        <v>60</v>
      </c>
      <c r="V31" s="101">
        <f t="shared" si="6"/>
        <v>0</v>
      </c>
      <c r="W31" s="102">
        <f t="shared" si="8"/>
        <v>705.5</v>
      </c>
    </row>
    <row r="32" spans="1:23" s="94" customFormat="1" ht="14.25" customHeight="1">
      <c r="A32" s="4">
        <v>22</v>
      </c>
      <c r="B32" s="120">
        <v>43921</v>
      </c>
      <c r="C32" s="122" t="s">
        <v>32</v>
      </c>
      <c r="D32" s="123" t="s">
        <v>223</v>
      </c>
      <c r="E32" s="138"/>
      <c r="F32" s="121" t="s">
        <v>222</v>
      </c>
      <c r="G32" s="121" t="s">
        <v>178</v>
      </c>
      <c r="H32" s="121" t="s">
        <v>237</v>
      </c>
      <c r="I32" s="112" t="s">
        <v>22</v>
      </c>
      <c r="J32" s="110">
        <v>5</v>
      </c>
      <c r="K32" s="109">
        <v>2.1</v>
      </c>
      <c r="L32" s="109">
        <v>1.3</v>
      </c>
      <c r="M32" s="109">
        <v>2</v>
      </c>
      <c r="N32" s="109"/>
      <c r="O32" s="109">
        <v>1</v>
      </c>
      <c r="P32" s="111">
        <f>W32</f>
        <v>753.2</v>
      </c>
      <c r="Q32" s="110">
        <f>J32*68</f>
        <v>340</v>
      </c>
      <c r="R32" s="109">
        <f>K32*72</f>
        <v>151.20000000000002</v>
      </c>
      <c r="S32" s="109">
        <f>L32*40</f>
        <v>52</v>
      </c>
      <c r="T32" s="109">
        <f>M32*45</f>
        <v>90</v>
      </c>
      <c r="U32" s="109">
        <f>N32*40</f>
        <v>0</v>
      </c>
      <c r="V32" s="109">
        <f>O32*120</f>
        <v>120</v>
      </c>
      <c r="W32" s="108">
        <f>SUM(Q32:V32)</f>
        <v>753.2</v>
      </c>
    </row>
    <row r="33" spans="1:23" ht="15.75" customHeight="1">
      <c r="A33" s="194" t="s">
        <v>102</v>
      </c>
      <c r="B33" s="192"/>
      <c r="C33" s="192"/>
      <c r="D33" s="192"/>
      <c r="E33" s="192"/>
      <c r="F33" s="192"/>
      <c r="G33" s="192"/>
      <c r="H33" s="192"/>
      <c r="I33" s="103"/>
      <c r="J33" s="119">
        <f t="shared" ref="J33:W33" si="9">SUM(J11:J31)/35</f>
        <v>3</v>
      </c>
      <c r="K33" s="119">
        <f t="shared" si="9"/>
        <v>1.2600000000000002</v>
      </c>
      <c r="L33" s="119">
        <f t="shared" si="9"/>
        <v>0.89714285714285713</v>
      </c>
      <c r="M33" s="119">
        <f t="shared" si="9"/>
        <v>1.2571428571428571</v>
      </c>
      <c r="N33" s="119">
        <f t="shared" si="9"/>
        <v>0.25714285714285712</v>
      </c>
      <c r="O33" s="119">
        <f t="shared" si="9"/>
        <v>0.11428571428571428</v>
      </c>
      <c r="P33" s="105">
        <f t="shared" si="9"/>
        <v>416.07142857142856</v>
      </c>
      <c r="Q33" s="106">
        <f t="shared" si="9"/>
        <v>210</v>
      </c>
      <c r="R33" s="106">
        <f t="shared" si="9"/>
        <v>94.5</v>
      </c>
      <c r="S33" s="106">
        <f t="shared" si="9"/>
        <v>22.428571428571427</v>
      </c>
      <c r="T33" s="106">
        <f t="shared" si="9"/>
        <v>56.571428571428569</v>
      </c>
      <c r="U33" s="106">
        <f t="shared" si="9"/>
        <v>15.428571428571429</v>
      </c>
      <c r="V33" s="104">
        <f t="shared" si="9"/>
        <v>17.142857142857142</v>
      </c>
      <c r="W33" s="107">
        <f t="shared" si="9"/>
        <v>416.07142857142856</v>
      </c>
    </row>
    <row r="34" spans="1:23" ht="15.75" customHeight="1">
      <c r="A34" s="124" t="s">
        <v>230</v>
      </c>
      <c r="B34" s="124"/>
      <c r="C34" s="124"/>
      <c r="D34" s="124"/>
      <c r="E34" s="124"/>
      <c r="F34" s="124"/>
      <c r="G34" s="124"/>
      <c r="H34" s="125"/>
      <c r="I34" s="126" t="s">
        <v>231</v>
      </c>
      <c r="J34" s="127"/>
      <c r="K34" s="127"/>
      <c r="L34" s="127"/>
      <c r="M34" s="128"/>
      <c r="N34" s="129"/>
      <c r="O34" s="129"/>
      <c r="P34" s="130"/>
      <c r="Q34" s="51"/>
      <c r="R34" s="52"/>
      <c r="S34" s="52"/>
      <c r="T34" s="52"/>
      <c r="U34" s="52"/>
      <c r="V34" s="52"/>
      <c r="W34" s="13"/>
    </row>
    <row r="35" spans="1:23" ht="14.25" customHeight="1">
      <c r="A35" s="131" t="s">
        <v>232</v>
      </c>
      <c r="B35" s="132" t="s">
        <v>232</v>
      </c>
      <c r="C35" s="124"/>
      <c r="D35" s="124"/>
      <c r="E35" s="124"/>
      <c r="F35" s="124"/>
      <c r="G35" s="124"/>
      <c r="H35" s="133"/>
      <c r="I35" s="134"/>
      <c r="J35" s="134"/>
      <c r="K35" s="134"/>
      <c r="L35" s="135" t="s">
        <v>233</v>
      </c>
      <c r="M35" s="135"/>
      <c r="N35" s="136"/>
      <c r="O35" s="136"/>
      <c r="P35" s="133"/>
    </row>
    <row r="36" spans="1:23" ht="15.75" customHeight="1">
      <c r="A36" s="131" t="s">
        <v>234</v>
      </c>
      <c r="B36" s="132" t="s">
        <v>235</v>
      </c>
      <c r="C36" s="124"/>
      <c r="D36" s="124"/>
      <c r="E36" s="124"/>
      <c r="F36" s="124"/>
      <c r="G36" s="124"/>
      <c r="H36" s="133"/>
      <c r="I36" s="137"/>
      <c r="J36" s="136"/>
      <c r="K36" s="136"/>
      <c r="L36" s="136"/>
      <c r="M36" s="136"/>
      <c r="N36" s="136"/>
      <c r="O36" s="136"/>
      <c r="P36" s="133"/>
    </row>
    <row r="37" spans="1:23" ht="17.25" customHeight="1">
      <c r="B37" s="190" t="s">
        <v>107</v>
      </c>
      <c r="C37" s="169"/>
      <c r="D37" s="169"/>
      <c r="E37" s="169"/>
      <c r="F37" s="169"/>
      <c r="G37" s="169"/>
      <c r="H37" s="169"/>
      <c r="I37" s="169"/>
      <c r="J37" s="169"/>
      <c r="K37" s="169"/>
      <c r="L37" s="169"/>
      <c r="M37" s="169"/>
      <c r="N37" s="169"/>
      <c r="O37" s="169"/>
    </row>
    <row r="38" spans="1:23" ht="15.75" customHeight="1">
      <c r="B38" s="190" t="s">
        <v>108</v>
      </c>
      <c r="C38" s="169"/>
      <c r="D38" s="169"/>
      <c r="E38" s="169"/>
      <c r="F38" s="169"/>
      <c r="G38" s="169"/>
      <c r="H38" s="169"/>
      <c r="I38" s="169"/>
      <c r="J38" s="169"/>
      <c r="K38" s="169"/>
      <c r="L38" s="169"/>
      <c r="M38" s="169"/>
      <c r="N38" s="169"/>
      <c r="O38" s="169"/>
    </row>
    <row r="39" spans="1:23" ht="60" customHeight="1">
      <c r="B39" s="190" t="s">
        <v>109</v>
      </c>
      <c r="C39" s="169"/>
      <c r="D39" s="169"/>
      <c r="E39" s="169"/>
      <c r="F39" s="169"/>
      <c r="G39" s="169"/>
      <c r="H39" s="169"/>
      <c r="I39" s="169"/>
      <c r="J39" s="169"/>
      <c r="K39" s="169"/>
      <c r="L39" s="169"/>
      <c r="M39" s="169"/>
      <c r="N39" s="169"/>
      <c r="O39" s="169"/>
    </row>
    <row r="40" spans="1:23" ht="15.75" customHeight="1">
      <c r="A40" s="55" t="s">
        <v>193</v>
      </c>
      <c r="B40" s="28"/>
      <c r="C40" s="28"/>
      <c r="D40" s="28"/>
      <c r="E40" s="28"/>
      <c r="F40" s="28"/>
      <c r="G40" s="28"/>
      <c r="H40" s="28"/>
      <c r="I40" s="28"/>
    </row>
    <row r="41" spans="1:23" ht="15.75" customHeight="1">
      <c r="A41" s="168" t="s">
        <v>194</v>
      </c>
      <c r="B41" s="169"/>
      <c r="C41" s="169"/>
      <c r="D41" s="169"/>
      <c r="E41" s="169"/>
      <c r="F41" s="169"/>
      <c r="G41" s="169"/>
      <c r="H41" s="169"/>
      <c r="I41" s="169"/>
      <c r="J41" s="169"/>
      <c r="K41" s="169"/>
      <c r="N41" s="1"/>
    </row>
    <row r="42" spans="1:23" ht="15.75" customHeight="1">
      <c r="A42" s="56" t="s">
        <v>110</v>
      </c>
    </row>
    <row r="43" spans="1:23" ht="48" customHeight="1">
      <c r="A43" s="57" t="s">
        <v>111</v>
      </c>
      <c r="B43" s="167" t="s">
        <v>112</v>
      </c>
      <c r="C43" s="164"/>
      <c r="D43" s="165"/>
      <c r="E43" s="58" t="s">
        <v>113</v>
      </c>
      <c r="F43" s="59" t="s">
        <v>114</v>
      </c>
      <c r="G43" s="60" t="s">
        <v>115</v>
      </c>
      <c r="H43" s="167" t="s">
        <v>116</v>
      </c>
      <c r="I43" s="164"/>
      <c r="J43" s="164"/>
      <c r="K43" s="164"/>
      <c r="L43" s="165"/>
    </row>
    <row r="44" spans="1:23" ht="30" customHeight="1">
      <c r="A44" s="61" t="s">
        <v>117</v>
      </c>
      <c r="B44" s="163"/>
      <c r="C44" s="164"/>
      <c r="D44" s="165"/>
      <c r="E44" s="62"/>
      <c r="F44" s="62"/>
      <c r="G44" s="62"/>
      <c r="H44" s="163" t="s">
        <v>195</v>
      </c>
      <c r="I44" s="164"/>
      <c r="J44" s="164"/>
      <c r="K44" s="164"/>
      <c r="L44" s="165"/>
    </row>
    <row r="45" spans="1:23" ht="30" customHeight="1">
      <c r="A45" s="63" t="s">
        <v>119</v>
      </c>
      <c r="B45" s="163"/>
      <c r="C45" s="164"/>
      <c r="D45" s="165"/>
      <c r="E45" s="62"/>
      <c r="F45" s="62"/>
      <c r="G45" s="62"/>
      <c r="H45" s="163" t="s">
        <v>196</v>
      </c>
      <c r="I45" s="164"/>
      <c r="J45" s="164"/>
      <c r="K45" s="164"/>
      <c r="L45" s="165"/>
    </row>
    <row r="46" spans="1:23" ht="30" customHeight="1">
      <c r="A46" s="63" t="s">
        <v>121</v>
      </c>
      <c r="B46" s="163"/>
      <c r="C46" s="164"/>
      <c r="D46" s="165"/>
      <c r="E46" s="62"/>
      <c r="F46" s="62"/>
      <c r="G46" s="62"/>
      <c r="H46" s="163" t="s">
        <v>197</v>
      </c>
      <c r="I46" s="164"/>
      <c r="J46" s="164"/>
      <c r="K46" s="164"/>
      <c r="L46" s="165"/>
    </row>
    <row r="47" spans="1:23" ht="30" customHeight="1">
      <c r="A47" s="63" t="s">
        <v>123</v>
      </c>
      <c r="B47" s="163"/>
      <c r="C47" s="164"/>
      <c r="D47" s="165"/>
      <c r="E47" s="62"/>
      <c r="F47" s="62"/>
      <c r="G47" s="62"/>
      <c r="H47" s="163" t="s">
        <v>198</v>
      </c>
      <c r="I47" s="164"/>
      <c r="J47" s="164"/>
      <c r="K47" s="164"/>
      <c r="L47" s="165"/>
    </row>
    <row r="48" spans="1:23" ht="30" customHeight="1">
      <c r="A48" s="63" t="s">
        <v>20</v>
      </c>
      <c r="B48" s="163"/>
      <c r="C48" s="164"/>
      <c r="D48" s="165"/>
      <c r="E48" s="62"/>
      <c r="F48" s="62"/>
      <c r="G48" s="62"/>
      <c r="H48" s="163" t="s">
        <v>199</v>
      </c>
      <c r="I48" s="164"/>
      <c r="J48" s="164"/>
      <c r="K48" s="164"/>
      <c r="L48" s="165"/>
    </row>
    <row r="49" spans="1:12" ht="30" customHeight="1">
      <c r="A49" s="63" t="s">
        <v>126</v>
      </c>
      <c r="B49" s="163"/>
      <c r="C49" s="164"/>
      <c r="D49" s="165"/>
      <c r="E49" s="64"/>
      <c r="F49" s="62"/>
      <c r="G49" s="62"/>
      <c r="H49" s="166"/>
      <c r="I49" s="164"/>
      <c r="J49" s="164"/>
      <c r="K49" s="164"/>
      <c r="L49" s="165"/>
    </row>
    <row r="50" spans="1:12" ht="15.75" customHeight="1">
      <c r="A50" s="65" t="s">
        <v>200</v>
      </c>
    </row>
    <row r="51" spans="1:12" ht="15.75" customHeight="1">
      <c r="A51" s="65" t="s">
        <v>201</v>
      </c>
    </row>
    <row r="52" spans="1:12" ht="15.75" customHeight="1">
      <c r="A52" s="65" t="s">
        <v>129</v>
      </c>
    </row>
    <row r="53" spans="1:12" ht="15.75" customHeight="1">
      <c r="A53" s="66" t="s">
        <v>202</v>
      </c>
    </row>
    <row r="54" spans="1:12" ht="15.75" customHeight="1"/>
    <row r="55" spans="1:12" ht="15.75" customHeight="1">
      <c r="A55" s="67"/>
    </row>
    <row r="56" spans="1:12" ht="15.75" customHeight="1">
      <c r="A56" s="55" t="str">
        <f>A40:I40</f>
        <v xml:space="preserve">       台南市安順國小109.2-3月份學校供應量反映表</v>
      </c>
      <c r="B56" s="68"/>
      <c r="C56" s="68"/>
      <c r="D56" s="68"/>
      <c r="E56" s="68"/>
      <c r="F56" s="68"/>
      <c r="G56" s="68"/>
      <c r="H56" s="68"/>
      <c r="I56" s="69"/>
      <c r="J56" s="69"/>
    </row>
    <row r="57" spans="1:12" ht="15.75" customHeight="1">
      <c r="A57" s="168" t="str">
        <f>A41</f>
        <v xml:space="preserve">                                           班級：                            調查日期：  109年 2月11日</v>
      </c>
      <c r="B57" s="169"/>
      <c r="C57" s="169"/>
      <c r="D57" s="169"/>
      <c r="E57" s="169"/>
      <c r="F57" s="169"/>
      <c r="G57" s="169"/>
      <c r="H57" s="169"/>
      <c r="I57" s="169"/>
      <c r="J57" s="169"/>
      <c r="K57" s="169"/>
    </row>
    <row r="58" spans="1:12" ht="15.75" customHeight="1">
      <c r="A58" s="56" t="s">
        <v>110</v>
      </c>
    </row>
    <row r="59" spans="1:12" ht="36" customHeight="1">
      <c r="A59" s="57" t="s">
        <v>111</v>
      </c>
      <c r="B59" s="167" t="s">
        <v>112</v>
      </c>
      <c r="C59" s="164"/>
      <c r="D59" s="165"/>
      <c r="E59" s="58" t="s">
        <v>113</v>
      </c>
      <c r="F59" s="70" t="s">
        <v>114</v>
      </c>
      <c r="G59" s="60" t="s">
        <v>115</v>
      </c>
      <c r="H59" s="167" t="s">
        <v>116</v>
      </c>
      <c r="I59" s="164"/>
      <c r="J59" s="164"/>
      <c r="K59" s="164"/>
      <c r="L59" s="165"/>
    </row>
    <row r="60" spans="1:12" ht="30" customHeight="1">
      <c r="A60" s="61" t="s">
        <v>117</v>
      </c>
      <c r="B60" s="163"/>
      <c r="C60" s="164"/>
      <c r="D60" s="165"/>
      <c r="E60" s="62"/>
      <c r="F60" s="62"/>
      <c r="G60" s="62"/>
      <c r="H60" s="163" t="s">
        <v>203</v>
      </c>
      <c r="I60" s="164"/>
      <c r="J60" s="164"/>
      <c r="K60" s="164"/>
      <c r="L60" s="165"/>
    </row>
    <row r="61" spans="1:12" ht="30" customHeight="1">
      <c r="A61" s="63" t="s">
        <v>119</v>
      </c>
      <c r="B61" s="163"/>
      <c r="C61" s="164"/>
      <c r="D61" s="165"/>
      <c r="E61" s="62"/>
      <c r="F61" s="62"/>
      <c r="G61" s="62"/>
      <c r="H61" s="163" t="s">
        <v>204</v>
      </c>
      <c r="I61" s="164"/>
      <c r="J61" s="164"/>
      <c r="K61" s="164"/>
      <c r="L61" s="165"/>
    </row>
    <row r="62" spans="1:12" ht="30" customHeight="1">
      <c r="A62" s="63" t="s">
        <v>121</v>
      </c>
      <c r="B62" s="163"/>
      <c r="C62" s="164"/>
      <c r="D62" s="165"/>
      <c r="E62" s="62"/>
      <c r="F62" s="62"/>
      <c r="G62" s="62"/>
      <c r="H62" s="163" t="s">
        <v>205</v>
      </c>
      <c r="I62" s="164"/>
      <c r="J62" s="164"/>
      <c r="K62" s="164"/>
      <c r="L62" s="165"/>
    </row>
    <row r="63" spans="1:12" ht="30" customHeight="1">
      <c r="A63" s="63" t="s">
        <v>123</v>
      </c>
      <c r="B63" s="163"/>
      <c r="C63" s="164"/>
      <c r="D63" s="165"/>
      <c r="E63" s="62"/>
      <c r="F63" s="62"/>
      <c r="G63" s="62"/>
      <c r="H63" s="163" t="s">
        <v>206</v>
      </c>
      <c r="I63" s="164"/>
      <c r="J63" s="164"/>
      <c r="K63" s="164"/>
      <c r="L63" s="165"/>
    </row>
    <row r="64" spans="1:12" ht="27.75" customHeight="1">
      <c r="A64" s="63" t="s">
        <v>20</v>
      </c>
      <c r="B64" s="163"/>
      <c r="C64" s="164"/>
      <c r="D64" s="165"/>
      <c r="E64" s="62"/>
      <c r="F64" s="62"/>
      <c r="G64" s="62"/>
      <c r="H64" s="163" t="s">
        <v>207</v>
      </c>
      <c r="I64" s="164"/>
      <c r="J64" s="164"/>
      <c r="K64" s="164"/>
      <c r="L64" s="165"/>
    </row>
    <row r="65" spans="1:12" ht="28.5" customHeight="1">
      <c r="A65" s="63" t="s">
        <v>126</v>
      </c>
      <c r="B65" s="163"/>
      <c r="C65" s="164"/>
      <c r="D65" s="165"/>
      <c r="E65" s="64"/>
      <c r="F65" s="62"/>
      <c r="G65" s="62"/>
      <c r="H65" s="166"/>
      <c r="I65" s="164"/>
      <c r="J65" s="164"/>
      <c r="K65" s="164"/>
      <c r="L65" s="165"/>
    </row>
    <row r="66" spans="1:12" ht="23.25" customHeight="1">
      <c r="A66" s="65" t="s">
        <v>208</v>
      </c>
    </row>
    <row r="67" spans="1:12" ht="24.75" customHeight="1">
      <c r="A67" s="65" t="s">
        <v>209</v>
      </c>
    </row>
    <row r="68" spans="1:12" ht="27.75" customHeight="1">
      <c r="A68" s="65" t="s">
        <v>129</v>
      </c>
    </row>
    <row r="69" spans="1:12" ht="27" customHeight="1">
      <c r="A69" s="66" t="s">
        <v>210</v>
      </c>
    </row>
    <row r="70" spans="1:12" ht="15.75" customHeight="1"/>
    <row r="71" spans="1:12" ht="15.75" customHeight="1"/>
    <row r="72" spans="1:12" ht="15.75" customHeight="1"/>
    <row r="73" spans="1:12" ht="15.75" customHeight="1"/>
    <row r="74" spans="1:12" ht="15.75" customHeight="1"/>
    <row r="75" spans="1:12" ht="15.75" customHeight="1"/>
    <row r="76" spans="1:12" ht="15.75" customHeight="1"/>
    <row r="77" spans="1:12" ht="15.75" customHeight="1"/>
    <row r="78" spans="1:12" ht="15.75" customHeight="1"/>
    <row r="79" spans="1:12" ht="15.75" customHeight="1"/>
    <row r="80" spans="1:12"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sheetData>
  <mergeCells count="66">
    <mergeCell ref="N8:N9"/>
    <mergeCell ref="O8:O9"/>
    <mergeCell ref="V7:V9"/>
    <mergeCell ref="U7:U9"/>
    <mergeCell ref="J8:J9"/>
    <mergeCell ref="K8:K9"/>
    <mergeCell ref="L8:L9"/>
    <mergeCell ref="M8:M9"/>
    <mergeCell ref="P8:P9"/>
    <mergeCell ref="Q7:Q9"/>
    <mergeCell ref="R7:R9"/>
    <mergeCell ref="S7:S9"/>
    <mergeCell ref="T7:T9"/>
    <mergeCell ref="A7:O7"/>
    <mergeCell ref="W7:W9"/>
    <mergeCell ref="H8:H9"/>
    <mergeCell ref="B65:D65"/>
    <mergeCell ref="H65:L65"/>
    <mergeCell ref="H62:L62"/>
    <mergeCell ref="B63:D63"/>
    <mergeCell ref="H63:L63"/>
    <mergeCell ref="B64:D64"/>
    <mergeCell ref="H64:L64"/>
    <mergeCell ref="B62:D62"/>
    <mergeCell ref="A57:K57"/>
    <mergeCell ref="H59:L59"/>
    <mergeCell ref="B60:D60"/>
    <mergeCell ref="H60:L60"/>
    <mergeCell ref="B61:D61"/>
    <mergeCell ref="H61:L61"/>
    <mergeCell ref="B59:D59"/>
    <mergeCell ref="B47:D47"/>
    <mergeCell ref="B48:D48"/>
    <mergeCell ref="H48:L48"/>
    <mergeCell ref="B49:D49"/>
    <mergeCell ref="H49:L49"/>
    <mergeCell ref="H47:L47"/>
    <mergeCell ref="B46:D46"/>
    <mergeCell ref="B37:O37"/>
    <mergeCell ref="A33:H33"/>
    <mergeCell ref="H44:L44"/>
    <mergeCell ref="B45:D45"/>
    <mergeCell ref="H45:L45"/>
    <mergeCell ref="B38:O38"/>
    <mergeCell ref="B39:O39"/>
    <mergeCell ref="A41:K41"/>
    <mergeCell ref="H43:L43"/>
    <mergeCell ref="B44:D44"/>
    <mergeCell ref="B43:D43"/>
    <mergeCell ref="H46:L46"/>
    <mergeCell ref="D17:E17"/>
    <mergeCell ref="D22:E22"/>
    <mergeCell ref="A1:C6"/>
    <mergeCell ref="D1:G3"/>
    <mergeCell ref="H1:P1"/>
    <mergeCell ref="H2:P2"/>
    <mergeCell ref="H3:P3"/>
    <mergeCell ref="D4:G5"/>
    <mergeCell ref="H6:P6"/>
    <mergeCell ref="A8:A9"/>
    <mergeCell ref="B8:B9"/>
    <mergeCell ref="C8:C9"/>
    <mergeCell ref="D8:D9"/>
    <mergeCell ref="E8:E9"/>
    <mergeCell ref="F8:F9"/>
    <mergeCell ref="G8:G9"/>
  </mergeCells>
  <phoneticPr fontId="38" type="noConversion"/>
  <hyperlinks>
    <hyperlink ref="D4" r:id="rId1"/>
  </hyperlinks>
  <pageMargins left="0.31496062992125984" right="0.11811023622047245" top="0.23622047244094491" bottom="0.15748031496062992" header="0" footer="0"/>
  <pageSetup paperSize="9"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4</vt:i4>
      </vt:variant>
    </vt:vector>
  </HeadingPairs>
  <TitlesOfParts>
    <vt:vector size="4" baseType="lpstr">
      <vt:lpstr>110.2 (QRCode)  (2)</vt:lpstr>
      <vt:lpstr>110.3 (QRCode)</vt:lpstr>
      <vt:lpstr>110.2 (QRCode)素 </vt:lpstr>
      <vt:lpstr>110.3 (QRCode)素 (2)</vt:lpstr>
    </vt:vector>
  </TitlesOfParts>
  <Company>C.M.T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Your User Name</dc:creator>
  <cp:lastModifiedBy>user</cp:lastModifiedBy>
  <cp:lastPrinted>2021-02-19T03:30:18Z</cp:lastPrinted>
  <dcterms:created xsi:type="dcterms:W3CDTF">2011-03-30T01:26:20Z</dcterms:created>
  <dcterms:modified xsi:type="dcterms:W3CDTF">2021-02-19T04:11:53Z</dcterms:modified>
</cp:coreProperties>
</file>