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公務2019\108午餐隨身碟\午餐簡訊---三重Tel-06-2084893\108\"/>
    </mc:Choice>
  </mc:AlternateContent>
  <bookViews>
    <workbookView xWindow="11340" yWindow="-12" windowWidth="9168" windowHeight="7956"/>
  </bookViews>
  <sheets>
    <sheet name="108.10" sheetId="4" r:id="rId1"/>
    <sheet name="108.10 (素)" sheetId="5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W34" i="4" l="1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A60" i="5" l="1"/>
  <c r="A59" i="5"/>
  <c r="V33" i="5"/>
  <c r="U33" i="5"/>
  <c r="T33" i="5"/>
  <c r="S33" i="5"/>
  <c r="R33" i="5"/>
  <c r="Q33" i="5"/>
  <c r="W33" i="5" s="1"/>
  <c r="P33" i="5" s="1"/>
  <c r="V32" i="5"/>
  <c r="U32" i="5"/>
  <c r="T32" i="5"/>
  <c r="S32" i="5"/>
  <c r="R32" i="5"/>
  <c r="Q32" i="5"/>
  <c r="V31" i="5"/>
  <c r="U31" i="5"/>
  <c r="T31" i="5"/>
  <c r="S31" i="5"/>
  <c r="R31" i="5"/>
  <c r="Q31" i="5"/>
  <c r="V30" i="5"/>
  <c r="U30" i="5"/>
  <c r="T30" i="5"/>
  <c r="S30" i="5"/>
  <c r="R30" i="5"/>
  <c r="Q30" i="5"/>
  <c r="V29" i="5"/>
  <c r="U29" i="5"/>
  <c r="T29" i="5"/>
  <c r="S29" i="5"/>
  <c r="R29" i="5"/>
  <c r="Q29" i="5"/>
  <c r="V28" i="5"/>
  <c r="U28" i="5"/>
  <c r="T28" i="5"/>
  <c r="S28" i="5"/>
  <c r="R28" i="5"/>
  <c r="Q28" i="5"/>
  <c r="V27" i="5"/>
  <c r="U27" i="5"/>
  <c r="T27" i="5"/>
  <c r="S27" i="5"/>
  <c r="R27" i="5"/>
  <c r="Q27" i="5"/>
  <c r="W27" i="5" s="1"/>
  <c r="P27" i="5" s="1"/>
  <c r="V26" i="5"/>
  <c r="U26" i="5"/>
  <c r="T26" i="5"/>
  <c r="S26" i="5"/>
  <c r="R26" i="5"/>
  <c r="Q26" i="5"/>
  <c r="V25" i="5"/>
  <c r="U25" i="5"/>
  <c r="T25" i="5"/>
  <c r="S25" i="5"/>
  <c r="R25" i="5"/>
  <c r="Q25" i="5"/>
  <c r="V24" i="5"/>
  <c r="U24" i="5"/>
  <c r="T24" i="5"/>
  <c r="S24" i="5"/>
  <c r="R24" i="5"/>
  <c r="Q24" i="5"/>
  <c r="V23" i="5"/>
  <c r="U23" i="5"/>
  <c r="T23" i="5"/>
  <c r="S23" i="5"/>
  <c r="R23" i="5"/>
  <c r="Q23" i="5"/>
  <c r="V22" i="5"/>
  <c r="U22" i="5"/>
  <c r="T22" i="5"/>
  <c r="S22" i="5"/>
  <c r="R22" i="5"/>
  <c r="Q22" i="5"/>
  <c r="V21" i="5"/>
  <c r="U21" i="5"/>
  <c r="T21" i="5"/>
  <c r="S21" i="5"/>
  <c r="R21" i="5"/>
  <c r="Q21" i="5"/>
  <c r="V20" i="5"/>
  <c r="U20" i="5"/>
  <c r="T20" i="5"/>
  <c r="S20" i="5"/>
  <c r="R20" i="5"/>
  <c r="Q20" i="5"/>
  <c r="V17" i="5"/>
  <c r="U17" i="5"/>
  <c r="T17" i="5"/>
  <c r="S17" i="5"/>
  <c r="R17" i="5"/>
  <c r="Q17" i="5"/>
  <c r="V16" i="5"/>
  <c r="U16" i="5"/>
  <c r="T16" i="5"/>
  <c r="S16" i="5"/>
  <c r="R16" i="5"/>
  <c r="Q16" i="5"/>
  <c r="V15" i="5"/>
  <c r="U15" i="5"/>
  <c r="T15" i="5"/>
  <c r="S15" i="5"/>
  <c r="R15" i="5"/>
  <c r="Q15" i="5"/>
  <c r="V14" i="5"/>
  <c r="U14" i="5"/>
  <c r="T14" i="5"/>
  <c r="S14" i="5"/>
  <c r="R14" i="5"/>
  <c r="Q14" i="5"/>
  <c r="V13" i="5"/>
  <c r="U13" i="5"/>
  <c r="T13" i="5"/>
  <c r="S13" i="5"/>
  <c r="R13" i="5"/>
  <c r="W13" i="5" s="1"/>
  <c r="P13" i="5" s="1"/>
  <c r="Q13" i="5"/>
  <c r="V12" i="5"/>
  <c r="U12" i="5"/>
  <c r="T12" i="5"/>
  <c r="S12" i="5"/>
  <c r="R12" i="5"/>
  <c r="Q12" i="5"/>
  <c r="V11" i="5"/>
  <c r="U11" i="5"/>
  <c r="T11" i="5"/>
  <c r="S11" i="5"/>
  <c r="R11" i="5"/>
  <c r="Q11" i="5"/>
  <c r="V10" i="5"/>
  <c r="U10" i="5"/>
  <c r="T10" i="5"/>
  <c r="S10" i="5"/>
  <c r="R10" i="5"/>
  <c r="Q10" i="5"/>
  <c r="V17" i="4"/>
  <c r="U17" i="4"/>
  <c r="T17" i="4"/>
  <c r="S17" i="4"/>
  <c r="R17" i="4"/>
  <c r="Q17" i="4"/>
  <c r="W17" i="4" l="1"/>
  <c r="P17" i="4" s="1"/>
  <c r="W21" i="5"/>
  <c r="P21" i="5" s="1"/>
  <c r="W16" i="5"/>
  <c r="P16" i="5" s="1"/>
  <c r="W24" i="5"/>
  <c r="P24" i="5" s="1"/>
  <c r="W30" i="5"/>
  <c r="P30" i="5" s="1"/>
  <c r="W17" i="5"/>
  <c r="P17" i="5" s="1"/>
  <c r="W12" i="5"/>
  <c r="P12" i="5" s="1"/>
  <c r="W20" i="5"/>
  <c r="P20" i="5" s="1"/>
  <c r="W31" i="5"/>
  <c r="P31" i="5" s="1"/>
  <c r="W14" i="5"/>
  <c r="P14" i="5" s="1"/>
  <c r="W15" i="5"/>
  <c r="P15" i="5" s="1"/>
  <c r="W28" i="5"/>
  <c r="P28" i="5" s="1"/>
  <c r="W10" i="5"/>
  <c r="P10" i="5" s="1"/>
  <c r="W26" i="5"/>
  <c r="P26" i="5" s="1"/>
  <c r="W22" i="5"/>
  <c r="P22" i="5" s="1"/>
  <c r="W32" i="5"/>
  <c r="P32" i="5" s="1"/>
  <c r="W11" i="5"/>
  <c r="P11" i="5" s="1"/>
  <c r="W23" i="5"/>
  <c r="P23" i="5" s="1"/>
  <c r="W29" i="5"/>
  <c r="P29" i="5" s="1"/>
  <c r="W25" i="5"/>
  <c r="P25" i="5" s="1"/>
  <c r="Q33" i="4"/>
  <c r="R33" i="4"/>
  <c r="S33" i="4"/>
  <c r="T33" i="4"/>
  <c r="U33" i="4"/>
  <c r="V33" i="4"/>
  <c r="W33" i="4" l="1"/>
  <c r="P33" i="4" s="1"/>
  <c r="Q32" i="4"/>
  <c r="V15" i="4" l="1"/>
  <c r="U15" i="4"/>
  <c r="T15" i="4"/>
  <c r="S15" i="4"/>
  <c r="R15" i="4"/>
  <c r="Q15" i="4"/>
  <c r="V16" i="4"/>
  <c r="U16" i="4"/>
  <c r="T16" i="4"/>
  <c r="S16" i="4"/>
  <c r="R16" i="4"/>
  <c r="Q16" i="4"/>
  <c r="W15" i="4" l="1"/>
  <c r="W16" i="4"/>
  <c r="V32" i="4"/>
  <c r="U32" i="4"/>
  <c r="T32" i="4"/>
  <c r="S32" i="4"/>
  <c r="R32" i="4"/>
  <c r="W32" i="4" l="1"/>
  <c r="V31" i="4"/>
  <c r="U31" i="4"/>
  <c r="T31" i="4"/>
  <c r="S31" i="4"/>
  <c r="R31" i="4"/>
  <c r="Q31" i="4"/>
  <c r="W31" i="4" l="1"/>
  <c r="V30" i="4"/>
  <c r="U30" i="4"/>
  <c r="T30" i="4"/>
  <c r="S30" i="4"/>
  <c r="R30" i="4"/>
  <c r="Q30" i="4"/>
  <c r="W30" i="4" l="1"/>
  <c r="P30" i="4" s="1"/>
  <c r="A61" i="4"/>
  <c r="A60" i="4"/>
  <c r="U29" i="4"/>
  <c r="U26" i="4"/>
  <c r="U21" i="4"/>
  <c r="V11" i="4"/>
  <c r="V29" i="4"/>
  <c r="T29" i="4"/>
  <c r="S29" i="4"/>
  <c r="R29" i="4"/>
  <c r="Q29" i="4"/>
  <c r="Q10" i="4"/>
  <c r="R10" i="4"/>
  <c r="S10" i="4"/>
  <c r="T10" i="4"/>
  <c r="U10" i="4"/>
  <c r="V10" i="4"/>
  <c r="Q11" i="4"/>
  <c r="R11" i="4"/>
  <c r="S11" i="4"/>
  <c r="T11" i="4"/>
  <c r="U11" i="4"/>
  <c r="Q12" i="4"/>
  <c r="R12" i="4"/>
  <c r="S12" i="4"/>
  <c r="T12" i="4"/>
  <c r="U12" i="4"/>
  <c r="V12" i="4"/>
  <c r="Q13" i="4"/>
  <c r="R13" i="4"/>
  <c r="S13" i="4"/>
  <c r="T13" i="4"/>
  <c r="U13" i="4"/>
  <c r="V13" i="4"/>
  <c r="Q14" i="4"/>
  <c r="R14" i="4"/>
  <c r="S14" i="4"/>
  <c r="T14" i="4"/>
  <c r="U14" i="4"/>
  <c r="V14" i="4"/>
  <c r="Q20" i="4"/>
  <c r="R20" i="4"/>
  <c r="S20" i="4"/>
  <c r="T20" i="4"/>
  <c r="U20" i="4"/>
  <c r="V20" i="4"/>
  <c r="Q21" i="4"/>
  <c r="R21" i="4"/>
  <c r="S21" i="4"/>
  <c r="T21" i="4"/>
  <c r="V21" i="4"/>
  <c r="Q22" i="4"/>
  <c r="R22" i="4"/>
  <c r="S22" i="4"/>
  <c r="T22" i="4"/>
  <c r="U22" i="4"/>
  <c r="V22" i="4"/>
  <c r="Q23" i="4"/>
  <c r="R23" i="4"/>
  <c r="S23" i="4"/>
  <c r="T23" i="4"/>
  <c r="U23" i="4"/>
  <c r="V23" i="4"/>
  <c r="Q24" i="4"/>
  <c r="R24" i="4"/>
  <c r="S24" i="4"/>
  <c r="T24" i="4"/>
  <c r="U24" i="4"/>
  <c r="V24" i="4"/>
  <c r="Q25" i="4"/>
  <c r="R25" i="4"/>
  <c r="S25" i="4"/>
  <c r="T25" i="4"/>
  <c r="U25" i="4"/>
  <c r="V25" i="4"/>
  <c r="Q26" i="4"/>
  <c r="R26" i="4"/>
  <c r="S26" i="4"/>
  <c r="T26" i="4"/>
  <c r="V26" i="4"/>
  <c r="Q27" i="4"/>
  <c r="R27" i="4"/>
  <c r="S27" i="4"/>
  <c r="T27" i="4"/>
  <c r="U27" i="4"/>
  <c r="V27" i="4"/>
  <c r="Q28" i="4"/>
  <c r="R28" i="4"/>
  <c r="S28" i="4"/>
  <c r="T28" i="4"/>
  <c r="U28" i="4"/>
  <c r="V28" i="4"/>
  <c r="P32" i="4"/>
  <c r="P31" i="4"/>
  <c r="P15" i="4"/>
  <c r="P16" i="4"/>
  <c r="W23" i="4" l="1"/>
  <c r="P23" i="4" s="1"/>
  <c r="W12" i="4"/>
  <c r="P12" i="4" s="1"/>
  <c r="W28" i="4"/>
  <c r="P28" i="4" s="1"/>
  <c r="W21" i="4"/>
  <c r="P21" i="4" s="1"/>
  <c r="W10" i="4"/>
  <c r="P10" i="4" s="1"/>
  <c r="W26" i="4"/>
  <c r="P26" i="4" s="1"/>
  <c r="W24" i="4"/>
  <c r="P24" i="4" s="1"/>
  <c r="W22" i="4"/>
  <c r="P22" i="4" s="1"/>
  <c r="W13" i="4"/>
  <c r="P13" i="4" s="1"/>
  <c r="W29" i="4"/>
  <c r="P29" i="4" s="1"/>
  <c r="W27" i="4"/>
  <c r="P27" i="4" s="1"/>
  <c r="W20" i="4"/>
  <c r="P20" i="4" s="1"/>
  <c r="W11" i="4"/>
  <c r="P11" i="4" s="1"/>
  <c r="W25" i="4"/>
  <c r="P25" i="4" s="1"/>
  <c r="W14" i="4"/>
  <c r="P14" i="4" s="1"/>
</calcChain>
</file>

<file path=xl/comments1.xml><?xml version="1.0" encoding="utf-8"?>
<comments xmlns="http://schemas.openxmlformats.org/spreadsheetml/2006/main">
  <authors>
    <author>Your User Name</author>
  </authors>
  <commentList>
    <comment ref="C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comments2.xml><?xml version="1.0" encoding="utf-8"?>
<comments xmlns="http://schemas.openxmlformats.org/spreadsheetml/2006/main">
  <authors>
    <author>Your User Name</author>
  </authors>
  <commentList>
    <comment ref="C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sharedStrings.xml><?xml version="1.0" encoding="utf-8"?>
<sst xmlns="http://schemas.openxmlformats.org/spreadsheetml/2006/main" count="459" uniqueCount="196">
  <si>
    <t>NO</t>
  </si>
  <si>
    <t>水果</t>
  </si>
  <si>
    <t xml:space="preserve">           2.水果係暫定</t>
    <phoneticPr fontId="2" type="noConversion"/>
  </si>
  <si>
    <t xml:space="preserve">           3.本校採用檢驗合格之肉品、均附有證明</t>
    <phoneticPr fontId="2" type="noConversion"/>
  </si>
  <si>
    <t xml:space="preserve"> </t>
    <phoneticPr fontId="2" type="noConversion"/>
  </si>
  <si>
    <t>二</t>
  </si>
  <si>
    <t>三</t>
  </si>
  <si>
    <t>四</t>
  </si>
  <si>
    <t>五</t>
  </si>
  <si>
    <t xml:space="preserve">                                                                             編　　審：台南市立安順國小</t>
    <phoneticPr fontId="2" type="noConversion"/>
  </si>
  <si>
    <t>日 期</t>
  </si>
  <si>
    <t>星期</t>
  </si>
  <si>
    <t>主 食</t>
  </si>
  <si>
    <t>副 食 一</t>
  </si>
  <si>
    <t>副 食 二</t>
  </si>
  <si>
    <t>副 食 三</t>
  </si>
  <si>
    <t>湯</t>
  </si>
  <si>
    <t xml:space="preserve">備註： 1.遇特殊狀況（如颱風、退貨、物價上揚）變動食譜  </t>
    <phoneticPr fontId="2" type="noConversion"/>
  </si>
  <si>
    <t>乳品</t>
    <phoneticPr fontId="2" type="noConversion"/>
  </si>
  <si>
    <t xml:space="preserve">                                                                           食譜設計：戴秀梅 (營養師)</t>
    <phoneticPr fontId="2" type="noConversion"/>
  </si>
  <si>
    <t>主食(份)</t>
    <phoneticPr fontId="2" type="noConversion"/>
  </si>
  <si>
    <t>魚肉豆蛋(份)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</si>
  <si>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</si>
  <si>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</si>
  <si>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</si>
  <si>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</si>
  <si>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國小1-3年級      熱量:650大卡        五穀根莖類:3.5份     魚肉豆蛋類:2份      油脂類:2.5份         蔬菜類1份</t>
    <phoneticPr fontId="2" type="noConversion"/>
  </si>
  <si>
    <t>國小4-6年級      熱量:750大卡        五穀根莖類:4.5份     魚肉豆蛋類:2份      油脂類:3份           蔬菜類1.5份</t>
    <phoneticPr fontId="2" type="noConversion"/>
  </si>
  <si>
    <t>國中1-3年級      熱量:850大卡        五穀根莖類:6   份     魚肉豆蛋類:2份      油脂類:3份           蔬菜類2份</t>
    <phoneticPr fontId="2" type="noConversion"/>
  </si>
  <si>
    <t>白飯</t>
  </si>
  <si>
    <t>胚芽飯</t>
  </si>
  <si>
    <t>熱量(大卡)</t>
    <phoneticPr fontId="2" type="noConversion"/>
  </si>
  <si>
    <t>水果</t>
    <phoneticPr fontId="2" type="noConversion"/>
  </si>
  <si>
    <t>一</t>
    <phoneticPr fontId="2" type="noConversion"/>
  </si>
  <si>
    <t xml:space="preserve">   ※一、量的意見反應：（請參考每月午餐食譜，在□中勾選班級午餐供應的情形）</t>
  </si>
  <si>
    <t>午餐項目</t>
  </si>
  <si>
    <t>目前供應量太多</t>
    <phoneticPr fontId="2" type="noConversion"/>
  </si>
  <si>
    <t>剛好</t>
  </si>
  <si>
    <t>目前供應量太少</t>
    <phoneticPr fontId="2" type="noConversion"/>
  </si>
  <si>
    <t>希望加或減少份量</t>
  </si>
  <si>
    <t>主食</t>
  </si>
  <si>
    <r>
      <t>加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人分或減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人份</t>
    </r>
  </si>
  <si>
    <t>副食一</t>
  </si>
  <si>
    <t>副食二</t>
  </si>
  <si>
    <t>副食三</t>
  </si>
  <si>
    <t>其他反應</t>
  </si>
  <si>
    <r>
      <t xml:space="preserve"> </t>
    </r>
    <r>
      <rPr>
        <b/>
        <sz val="13"/>
        <color theme="1"/>
        <rFont val="新細明體"/>
        <family val="1"/>
        <charset val="136"/>
      </rPr>
      <t>※二、班級用餐人數：</t>
    </r>
  </si>
  <si>
    <t xml:space="preserve">    導師簽章：</t>
  </si>
  <si>
    <r>
      <t>※</t>
    </r>
    <r>
      <rPr>
        <sz val="13"/>
        <color theme="1"/>
        <rFont val="新細明體"/>
        <family val="1"/>
        <charset val="136"/>
      </rPr>
      <t>本表請調查完後交回午餐廚房喔，以利隨時調整各班級份數、供應量。</t>
    </r>
  </si>
  <si>
    <r>
      <t>導師   人+學生人數葷</t>
    </r>
    <r>
      <rPr>
        <u/>
        <sz val="13"/>
        <color theme="1"/>
        <rFont val="新細明體"/>
        <family val="1"/>
        <charset val="136"/>
      </rPr>
      <t xml:space="preserve">      </t>
    </r>
    <r>
      <rPr>
        <sz val="13"/>
        <color theme="1"/>
        <rFont val="新細明體"/>
        <family val="1"/>
        <charset val="136"/>
      </rPr>
      <t>人+素      人＝目前在班上用餐人數</t>
    </r>
    <r>
      <rPr>
        <u/>
        <sz val="13"/>
        <color theme="1"/>
        <rFont val="新細明體"/>
        <family val="1"/>
        <charset val="136"/>
      </rPr>
      <t xml:space="preserve">    </t>
    </r>
    <r>
      <rPr>
        <sz val="13"/>
        <color theme="1"/>
        <rFont val="新細明體"/>
        <family val="1"/>
        <charset val="136"/>
      </rPr>
      <t>人</t>
    </r>
    <phoneticPr fontId="2" type="noConversion"/>
  </si>
  <si>
    <t>滷肉燥</t>
  </si>
  <si>
    <t>乳品</t>
  </si>
  <si>
    <t>一</t>
  </si>
  <si>
    <t>二</t>
    <phoneticPr fontId="2" type="noConversion"/>
  </si>
  <si>
    <t>毛豆莢</t>
  </si>
  <si>
    <t>三杯雞</t>
  </si>
  <si>
    <t>螞蟻上樹</t>
  </si>
  <si>
    <t>水果</t>
    <phoneticPr fontId="2" type="noConversion"/>
  </si>
  <si>
    <t>水果</t>
    <phoneticPr fontId="2" type="noConversion"/>
  </si>
  <si>
    <t>蒜泥白肉</t>
    <phoneticPr fontId="2" type="noConversion"/>
  </si>
  <si>
    <t>紅棗雞</t>
    <phoneticPr fontId="2" type="noConversion"/>
  </si>
  <si>
    <t>絲瓜麵線</t>
    <phoneticPr fontId="2" type="noConversion"/>
  </si>
  <si>
    <t>有機時蔬</t>
    <phoneticPr fontId="2" type="noConversion"/>
  </si>
  <si>
    <t xml:space="preserve">                                                                        主　　編：蘇建銘（校長）</t>
    <phoneticPr fontId="2" type="noConversion"/>
  </si>
  <si>
    <t>乳品</t>
    <phoneticPr fontId="2" type="noConversion"/>
  </si>
  <si>
    <t>月平均</t>
    <phoneticPr fontId="2" type="noConversion"/>
  </si>
  <si>
    <t xml:space="preserve">                                                                                執行編輯：許瑛珍（執行秘書）</t>
    <phoneticPr fontId="2" type="noConversion"/>
  </si>
  <si>
    <t>海帶根</t>
    <phoneticPr fontId="2" type="noConversion"/>
  </si>
  <si>
    <t>地瓜飯</t>
    <phoneticPr fontId="2" type="noConversion"/>
  </si>
  <si>
    <t>青江燴蛋</t>
    <phoneticPr fontId="2" type="noConversion"/>
  </si>
  <si>
    <t>塔香海茸</t>
    <phoneticPr fontId="2" type="noConversion"/>
  </si>
  <si>
    <t>黃瓜燴羹</t>
    <phoneticPr fontId="2" type="noConversion"/>
  </si>
  <si>
    <t>香滷豆干</t>
    <phoneticPr fontId="2" type="noConversion"/>
  </si>
  <si>
    <t xml:space="preserve">       台南市安順國小107.10月份學校供應量反映表</t>
    <phoneticPr fontId="2" type="noConversion"/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</si>
  <si>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     調查日期：  107年 10月   1 日</t>
    </r>
    <phoneticPr fontId="2" type="noConversion"/>
  </si>
  <si>
    <t>蘿蔔魚丸湯</t>
    <phoneticPr fontId="2" type="noConversion"/>
  </si>
  <si>
    <t>韓式泡菜肉</t>
    <phoneticPr fontId="2" type="noConversion"/>
  </si>
  <si>
    <t>海帶結排骨湯</t>
    <phoneticPr fontId="2" type="noConversion"/>
  </si>
  <si>
    <t>綠豆地瓜湯</t>
    <phoneticPr fontId="2" type="noConversion"/>
  </si>
  <si>
    <t>五穀飯</t>
    <phoneticPr fontId="2" type="noConversion"/>
  </si>
  <si>
    <t>咖哩洋芋</t>
    <phoneticPr fontId="2" type="noConversion"/>
  </si>
  <si>
    <t>拌大陸妹</t>
    <phoneticPr fontId="2" type="noConversion"/>
  </si>
  <si>
    <t>豆薯肉絲湯</t>
    <phoneticPr fontId="2" type="noConversion"/>
  </si>
  <si>
    <t>南瓜粥</t>
    <phoneticPr fontId="2" type="noConversion"/>
  </si>
  <si>
    <t>滷雞腿</t>
    <phoneticPr fontId="2" type="noConversion"/>
  </si>
  <si>
    <t>拌空心菜</t>
    <phoneticPr fontId="2" type="noConversion"/>
  </si>
  <si>
    <t>芝麻包</t>
    <phoneticPr fontId="2" type="noConversion"/>
  </si>
  <si>
    <t>三菇湯</t>
    <phoneticPr fontId="2" type="noConversion"/>
  </si>
  <si>
    <t>醬燒署魚</t>
    <phoneticPr fontId="2" type="noConversion"/>
  </si>
  <si>
    <t>玉米濃湯</t>
    <phoneticPr fontId="2" type="noConversion"/>
  </si>
  <si>
    <t>咖哩雞</t>
    <phoneticPr fontId="2" type="noConversion"/>
  </si>
  <si>
    <t>有機時蔬</t>
    <phoneticPr fontId="2" type="noConversion"/>
  </si>
  <si>
    <t>蔭瓜冬瓜</t>
    <phoneticPr fontId="2" type="noConversion"/>
  </si>
  <si>
    <t>醬爆肉絲</t>
    <phoneticPr fontId="2" type="noConversion"/>
  </si>
  <si>
    <t>素炒高麗</t>
    <phoneticPr fontId="2" type="noConversion"/>
  </si>
  <si>
    <t>紫菜蛋花湯</t>
    <phoneticPr fontId="2" type="noConversion"/>
  </si>
  <si>
    <t>燕麥飯</t>
    <phoneticPr fontId="2" type="noConversion"/>
  </si>
  <si>
    <t>鹽酥雞</t>
    <phoneticPr fontId="2" type="noConversion"/>
  </si>
  <si>
    <t>咖哩豆腐</t>
    <phoneticPr fontId="2" type="noConversion"/>
  </si>
  <si>
    <t>珍珠丸</t>
    <phoneticPr fontId="2" type="noConversion"/>
  </si>
  <si>
    <t>脆筍排骨湯</t>
    <phoneticPr fontId="2" type="noConversion"/>
  </si>
  <si>
    <t>肉絲炒飯</t>
    <phoneticPr fontId="2" type="noConversion"/>
  </si>
  <si>
    <t>檸檬翅小腿</t>
    <phoneticPr fontId="2" type="noConversion"/>
  </si>
  <si>
    <t>拌小黃瓜</t>
    <phoneticPr fontId="2" type="noConversion"/>
  </si>
  <si>
    <t>豬血湯</t>
    <phoneticPr fontId="2" type="noConversion"/>
  </si>
  <si>
    <t>胚芽飯</t>
    <phoneticPr fontId="2" type="noConversion"/>
  </si>
  <si>
    <t>有機時蔬</t>
    <phoneticPr fontId="2" type="noConversion"/>
  </si>
  <si>
    <t>榨菜豆干</t>
    <phoneticPr fontId="2" type="noConversion"/>
  </si>
  <si>
    <t>關東煮湯</t>
    <phoneticPr fontId="2" type="noConversion"/>
  </si>
  <si>
    <t>紅棗銀耳湯</t>
    <phoneticPr fontId="2" type="noConversion"/>
  </si>
  <si>
    <t>白飯</t>
    <phoneticPr fontId="2" type="noConversion"/>
  </si>
  <si>
    <t>黑胡椒雞柳</t>
    <phoneticPr fontId="2" type="noConversion"/>
  </si>
  <si>
    <t>蒜香白菜</t>
    <phoneticPr fontId="2" type="noConversion"/>
  </si>
  <si>
    <t>滷丸</t>
    <phoneticPr fontId="2" type="noConversion"/>
  </si>
  <si>
    <t>地瓜飯</t>
    <phoneticPr fontId="2" type="noConversion"/>
  </si>
  <si>
    <t>豆鼓魚</t>
    <phoneticPr fontId="2" type="noConversion"/>
  </si>
  <si>
    <t>黃瓜燴蛋</t>
    <phoneticPr fontId="2" type="noConversion"/>
  </si>
  <si>
    <t>拌空心菜</t>
    <phoneticPr fontId="2" type="noConversion"/>
  </si>
  <si>
    <t>洋蔥味磳湯</t>
    <phoneticPr fontId="2" type="noConversion"/>
  </si>
  <si>
    <t>涼麵</t>
    <phoneticPr fontId="2" type="noConversion"/>
  </si>
  <si>
    <t>雞胸肉絲</t>
    <phoneticPr fontId="2" type="noConversion"/>
  </si>
  <si>
    <t>茶葉蛋</t>
    <phoneticPr fontId="2" type="noConversion"/>
  </si>
  <si>
    <t>羅宋湯</t>
    <phoneticPr fontId="2" type="noConversion"/>
  </si>
  <si>
    <t>胚芽飯</t>
    <phoneticPr fontId="2" type="noConversion"/>
  </si>
  <si>
    <t>洋芋燒肉</t>
    <phoneticPr fontId="2" type="noConversion"/>
  </si>
  <si>
    <t>有機時蔬</t>
    <phoneticPr fontId="2" type="noConversion"/>
  </si>
  <si>
    <t>珊瑚豆包</t>
    <phoneticPr fontId="2" type="noConversion"/>
  </si>
  <si>
    <t>黃瓜魚丸湯</t>
    <phoneticPr fontId="2" type="noConversion"/>
  </si>
  <si>
    <t>日式壽喜燒</t>
    <phoneticPr fontId="2" type="noConversion"/>
  </si>
  <si>
    <t>扁魚白菜</t>
    <phoneticPr fontId="2" type="noConversion"/>
  </si>
  <si>
    <t>金針肉絲湯</t>
    <phoneticPr fontId="2" type="noConversion"/>
  </si>
  <si>
    <t>照燒雞排</t>
    <phoneticPr fontId="2" type="noConversion"/>
  </si>
  <si>
    <t>蒜香青江</t>
    <phoneticPr fontId="2" type="noConversion"/>
  </si>
  <si>
    <t>洋蔥肉絲</t>
    <phoneticPr fontId="2" type="noConversion"/>
  </si>
  <si>
    <t>雞蓉玉米湯</t>
    <phoneticPr fontId="2" type="noConversion"/>
  </si>
  <si>
    <t>五穀飯</t>
    <phoneticPr fontId="2" type="noConversion"/>
  </si>
  <si>
    <t>茄汁旗魚</t>
    <phoneticPr fontId="2" type="noConversion"/>
  </si>
  <si>
    <t>鮮菇小白菜</t>
    <phoneticPr fontId="2" type="noConversion"/>
  </si>
  <si>
    <t>鳳梨油泡</t>
    <phoneticPr fontId="2" type="noConversion"/>
  </si>
  <si>
    <t>蒜香青花</t>
    <phoneticPr fontId="2" type="noConversion"/>
  </si>
  <si>
    <t>里肌肉排</t>
    <phoneticPr fontId="2" type="noConversion"/>
  </si>
  <si>
    <t>玉米濃湯</t>
    <phoneticPr fontId="2" type="noConversion"/>
  </si>
  <si>
    <t>金針菇莧菜</t>
    <phoneticPr fontId="2" type="noConversion"/>
  </si>
  <si>
    <t>義式蕃茄肉醬麵醬</t>
    <phoneticPr fontId="2" type="noConversion"/>
  </si>
  <si>
    <t>白油麵</t>
    <phoneticPr fontId="2" type="noConversion"/>
  </si>
  <si>
    <t>冬瓜排骨湯</t>
    <phoneticPr fontId="2" type="noConversion"/>
  </si>
  <si>
    <t>有機時蔬</t>
    <phoneticPr fontId="2" type="noConversion"/>
  </si>
  <si>
    <t>紅棗雞</t>
    <phoneticPr fontId="2" type="noConversion"/>
  </si>
  <si>
    <t>六</t>
    <phoneticPr fontId="2" type="noConversion"/>
  </si>
  <si>
    <t>白油麵</t>
    <phoneticPr fontId="2" type="noConversion"/>
  </si>
  <si>
    <t>花枝燒</t>
    <phoneticPr fontId="2" type="noConversion"/>
  </si>
  <si>
    <t>冰烤地瓜</t>
    <phoneticPr fontId="2" type="noConversion"/>
  </si>
  <si>
    <t>拌三絲</t>
    <phoneticPr fontId="2" type="noConversion"/>
  </si>
  <si>
    <t>肉羹麵羹</t>
    <phoneticPr fontId="2" type="noConversion"/>
  </si>
  <si>
    <t>乳品</t>
    <phoneticPr fontId="2" type="noConversion"/>
  </si>
  <si>
    <t>國慶日放假</t>
    <phoneticPr fontId="2" type="noConversion"/>
  </si>
  <si>
    <t>國慶日調整放假</t>
    <phoneticPr fontId="2" type="noConversion"/>
  </si>
  <si>
    <t>蒜香雙花菜</t>
    <phoneticPr fontId="2" type="noConversion"/>
  </si>
  <si>
    <t xml:space="preserve">                                                                                  出版日期：中華民國108年10月1日</t>
    <phoneticPr fontId="2" type="noConversion"/>
  </si>
  <si>
    <t xml:space="preserve">                                                          供應人數：2195人</t>
    <phoneticPr fontId="2" type="noConversion"/>
  </si>
  <si>
    <t xml:space="preserve">              108年10月 安順國中、小午餐食譜</t>
    <phoneticPr fontId="2" type="noConversion"/>
  </si>
  <si>
    <t xml:space="preserve">              108年10月 安順國中、小午餐食譜(素)</t>
    <phoneticPr fontId="2" type="noConversion"/>
  </si>
  <si>
    <t>素花枝燒</t>
    <phoneticPr fontId="2" type="noConversion"/>
  </si>
  <si>
    <t>豆薯湯</t>
    <phoneticPr fontId="2" type="noConversion"/>
  </si>
  <si>
    <t>紅燒杏鮑菇</t>
    <phoneticPr fontId="2" type="noConversion"/>
  </si>
  <si>
    <t>椒鹽蛋</t>
    <phoneticPr fontId="2" type="noConversion"/>
  </si>
  <si>
    <t>芹燒豆腐</t>
    <phoneticPr fontId="2" type="noConversion"/>
  </si>
  <si>
    <t>醬爆豆腐</t>
    <phoneticPr fontId="2" type="noConversion"/>
  </si>
  <si>
    <t>鹽酥鮑菇</t>
    <phoneticPr fontId="2" type="noConversion"/>
  </si>
  <si>
    <t>脆筍素排湯</t>
    <phoneticPr fontId="2" type="noConversion"/>
  </si>
  <si>
    <t xml:space="preserve">香菇頭湯
</t>
    <phoneticPr fontId="2" type="noConversion"/>
  </si>
  <si>
    <t>芹香油豆腐</t>
    <phoneticPr fontId="2" type="noConversion"/>
  </si>
  <si>
    <t>素滷丸</t>
    <phoneticPr fontId="2" type="noConversion"/>
  </si>
  <si>
    <t xml:space="preserve">紅燒魚
</t>
    <phoneticPr fontId="2" type="noConversion"/>
  </si>
  <si>
    <t>味磳湯</t>
    <phoneticPr fontId="2" type="noConversion"/>
  </si>
  <si>
    <t>滷豆腐</t>
    <phoneticPr fontId="2" type="noConversion"/>
  </si>
  <si>
    <t>炸醬麵料</t>
    <phoneticPr fontId="2" type="noConversion"/>
  </si>
  <si>
    <t>金針湯</t>
    <phoneticPr fontId="2" type="noConversion"/>
  </si>
  <si>
    <t>三杯雞</t>
    <phoneticPr fontId="2" type="noConversion"/>
  </si>
  <si>
    <t>紅蘿蔔炒蛋</t>
    <phoneticPr fontId="2" type="noConversion"/>
  </si>
  <si>
    <t>豆瓣豆腐</t>
    <phoneticPr fontId="2" type="noConversion"/>
  </si>
  <si>
    <t>玉米湯</t>
    <phoneticPr fontId="2" type="noConversion"/>
  </si>
  <si>
    <t>滷豆干</t>
    <phoneticPr fontId="2" type="noConversion"/>
  </si>
  <si>
    <t xml:space="preserve">                                                          供應人數：20人</t>
    <phoneticPr fontId="2" type="noConversion"/>
  </si>
  <si>
    <t>黃豆芽湯</t>
    <phoneticPr fontId="2" type="noConversion"/>
  </si>
  <si>
    <t>黃豆芽湯</t>
    <phoneticPr fontId="2" type="noConversion"/>
  </si>
  <si>
    <t>椒鹽旗魚</t>
    <phoneticPr fontId="2" type="noConversion"/>
  </si>
  <si>
    <t>塔香海茸</t>
    <phoneticPr fontId="2" type="noConversion"/>
  </si>
  <si>
    <t xml:space="preserve"> 油豆腐</t>
    <phoneticPr fontId="2" type="noConversion"/>
  </si>
  <si>
    <t>塔香海茸</t>
    <phoneticPr fontId="2" type="noConversion"/>
  </si>
  <si>
    <t>油豆腐</t>
    <phoneticPr fontId="2" type="noConversion"/>
  </si>
  <si>
    <t>紅豆薏仁湯</t>
    <phoneticPr fontId="2" type="noConversion"/>
  </si>
  <si>
    <t>紅豆薏仁湯</t>
    <phoneticPr fontId="2" type="noConversion"/>
  </si>
  <si>
    <t>香滷油豆腐</t>
    <phoneticPr fontId="2" type="noConversion"/>
  </si>
  <si>
    <t xml:space="preserve">       台南市安順國小108.10月份學校供應量反映表</t>
    <phoneticPr fontId="2" type="noConversion"/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</si>
  <si>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     調查日期：  108年 10月   1 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</si>
</sst>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0_);[Red]\(0\)"/>
  </numFmts>
  <fonts count="40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8.15"/>
      <color rgb="FF4685DF"/>
      <name val="Segoe UI"/>
      <family val="2"/>
    </font>
    <font>
      <sz val="11"/>
      <color theme="1"/>
      <name val="新細明體"/>
      <family val="2"/>
      <charset val="136"/>
      <scheme val="major"/>
    </font>
    <font>
      <sz val="11"/>
      <color theme="1"/>
      <name val="新細明體"/>
      <family val="2"/>
      <charset val="136"/>
    </font>
    <font>
      <sz val="10"/>
      <color theme="1"/>
      <name val="新細明體"/>
      <family val="1"/>
      <charset val="136"/>
    </font>
    <font>
      <sz val="12"/>
      <color theme="1"/>
      <name val="華康少女文字W5"/>
      <family val="5"/>
      <charset val="136"/>
    </font>
    <font>
      <sz val="11"/>
      <color theme="1"/>
      <name val="華康少女文字W5"/>
      <family val="5"/>
      <charset val="136"/>
    </font>
    <font>
      <sz val="8"/>
      <color theme="1"/>
      <name val="新細明體"/>
      <family val="1"/>
      <charset val="136"/>
    </font>
    <font>
      <sz val="8"/>
      <color theme="1"/>
      <name val="Times New Roman"/>
      <family val="1"/>
    </font>
    <font>
      <sz val="9"/>
      <color theme="1"/>
      <name val="Tw Cen MT"/>
      <family val="2"/>
    </font>
    <font>
      <sz val="10"/>
      <color rgb="FF660066"/>
      <name val="新細明體"/>
      <family val="2"/>
      <charset val="136"/>
      <scheme val="minor"/>
    </font>
    <font>
      <sz val="9"/>
      <color theme="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標楷體"/>
      <family val="4"/>
      <charset val="136"/>
    </font>
    <font>
      <sz val="6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8"/>
      <color theme="1"/>
      <name val="新細明體"/>
      <family val="1"/>
      <charset val="136"/>
    </font>
    <font>
      <sz val="13"/>
      <color theme="1"/>
      <name val="Calibri"/>
      <family val="2"/>
    </font>
    <font>
      <sz val="13"/>
      <color theme="1"/>
      <name val="新細明體"/>
      <family val="1"/>
      <charset val="136"/>
    </font>
    <font>
      <u/>
      <sz val="13"/>
      <color theme="1"/>
      <name val="新細明體"/>
      <family val="1"/>
      <charset val="136"/>
    </font>
    <font>
      <b/>
      <sz val="13"/>
      <color theme="1"/>
      <name val="新細明體"/>
      <family val="1"/>
      <charset val="136"/>
    </font>
    <font>
      <sz val="9"/>
      <color theme="1"/>
      <name val="Times New Roman"/>
      <family val="1"/>
    </font>
    <font>
      <sz val="8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  <font>
      <sz val="6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6"/>
      <color theme="1"/>
      <name val="新細明體"/>
      <family val="1"/>
      <charset val="136"/>
    </font>
    <font>
      <sz val="10"/>
      <color rgb="FF000000"/>
      <name val="新細明體"/>
      <family val="1"/>
      <charset val="136"/>
      <scheme val="minor"/>
    </font>
    <font>
      <sz val="6"/>
      <color rgb="FF000000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14"/>
      <color theme="1"/>
      <name val="華康少女文字W5(P)"/>
      <family val="5"/>
      <charset val="136"/>
    </font>
    <font>
      <sz val="14"/>
      <color theme="1"/>
      <name val="華康少女文字W5(P)"/>
      <family val="3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1" fontId="0" fillId="0" borderId="1" xfId="0" applyNumberForma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0" fillId="0" borderId="0" xfId="0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1" fontId="0" fillId="0" borderId="0" xfId="0" applyNumberFormat="1" applyBorder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5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" fontId="0" fillId="0" borderId="3" xfId="0" applyNumberFormat="1" applyBorder="1">
      <alignment vertical="center"/>
    </xf>
    <xf numFmtId="176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7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" fontId="0" fillId="0" borderId="0" xfId="0" applyNumberFormat="1" applyFill="1" applyBorder="1">
      <alignment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3" fillId="0" borderId="4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7" fontId="0" fillId="0" borderId="1" xfId="0" applyNumberFormat="1" applyBorder="1" applyAlignment="1">
      <alignment vertical="center"/>
    </xf>
    <xf numFmtId="0" fontId="36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" fontId="28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3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3333FF"/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216282</xdr:colOff>
      <xdr:row>0</xdr:row>
      <xdr:rowOff>0</xdr:rowOff>
    </xdr:from>
    <xdr:to>
      <xdr:col>3</xdr:col>
      <xdr:colOff>479559</xdr:colOff>
      <xdr:row>6</xdr:row>
      <xdr:rowOff>6708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3932" y="0"/>
          <a:ext cx="1081911" cy="1264008"/>
        </a:xfrm>
        <a:prstGeom prst="rect">
          <a:avLst/>
        </a:prstGeom>
      </xdr:spPr>
    </xdr:pic>
    <xdr:clientData/>
  </xdr:twoCellAnchor>
  <xdr:twoCellAnchor editAs="oneCell">
    <xdr:from>
      <xdr:col>9</xdr:col>
      <xdr:colOff>63041</xdr:colOff>
      <xdr:row>34</xdr:row>
      <xdr:rowOff>52817</xdr:rowOff>
    </xdr:from>
    <xdr:to>
      <xdr:col>14</xdr:col>
      <xdr:colOff>128714</xdr:colOff>
      <xdr:row>38</xdr:row>
      <xdr:rowOff>148023</xdr:rowOff>
    </xdr:to>
    <xdr:pic>
      <xdr:nvPicPr>
        <xdr:cNvPr id="3" name="圖片 2" descr="11725018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56740" y="7859456"/>
          <a:ext cx="1282042" cy="944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216282</xdr:colOff>
      <xdr:row>0</xdr:row>
      <xdr:rowOff>0</xdr:rowOff>
    </xdr:from>
    <xdr:to>
      <xdr:col>3</xdr:col>
      <xdr:colOff>479559</xdr:colOff>
      <xdr:row>6</xdr:row>
      <xdr:rowOff>6708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8242" y="0"/>
          <a:ext cx="1025277" cy="1241148"/>
        </a:xfrm>
        <a:prstGeom prst="rect">
          <a:avLst/>
        </a:prstGeom>
      </xdr:spPr>
    </xdr:pic>
    <xdr:clientData/>
  </xdr:twoCellAnchor>
  <xdr:twoCellAnchor editAs="oneCell">
    <xdr:from>
      <xdr:col>9</xdr:col>
      <xdr:colOff>63041</xdr:colOff>
      <xdr:row>34</xdr:row>
      <xdr:rowOff>52817</xdr:rowOff>
    </xdr:from>
    <xdr:to>
      <xdr:col>14</xdr:col>
      <xdr:colOff>128714</xdr:colOff>
      <xdr:row>38</xdr:row>
      <xdr:rowOff>148023</xdr:rowOff>
    </xdr:to>
    <xdr:pic>
      <xdr:nvPicPr>
        <xdr:cNvPr id="3" name="圖片 2" descr="11725018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91301" y="8236697"/>
          <a:ext cx="1277253" cy="918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abSelected="1" view="pageLayout" topLeftCell="A43" zoomScale="148" zoomScaleNormal="100" zoomScaleSheetLayoutView="100" zoomScalePageLayoutView="148" workbookViewId="0">
      <selection activeCell="L46" sqref="L46"/>
    </sheetView>
  </sheetViews>
  <sheetFormatPr defaultRowHeight="16.2"/>
  <cols>
    <col min="1" max="1" width="6.21875" customWidth="1"/>
    <col min="2" max="2" width="7" customWidth="1"/>
    <col min="3" max="3" width="3.6640625" customWidth="1"/>
    <col min="4" max="4" width="7.77734375" customWidth="1"/>
    <col min="5" max="5" width="10.88671875" customWidth="1"/>
    <col min="6" max="6" width="10.77734375" customWidth="1"/>
    <col min="7" max="7" width="10.44140625" customWidth="1"/>
    <col min="8" max="8" width="11.33203125" customWidth="1"/>
    <col min="9" max="9" width="3.6640625" customWidth="1"/>
    <col min="10" max="10" width="3.21875" customWidth="1"/>
    <col min="11" max="13" width="3.6640625" customWidth="1"/>
    <col min="14" max="14" width="2.88671875" customWidth="1"/>
    <col min="15" max="15" width="2.6640625" customWidth="1"/>
    <col min="16" max="16" width="5" customWidth="1"/>
    <col min="17" max="17" width="4.6640625" customWidth="1"/>
    <col min="18" max="18" width="4.21875" customWidth="1"/>
    <col min="19" max="19" width="3.6640625" customWidth="1"/>
    <col min="20" max="20" width="4.6640625" customWidth="1"/>
    <col min="21" max="22" width="3.6640625" customWidth="1"/>
    <col min="23" max="23" width="5.44140625" customWidth="1"/>
  </cols>
  <sheetData>
    <row r="1" spans="1:23">
      <c r="A1" s="77"/>
      <c r="B1" s="77"/>
      <c r="C1" s="77"/>
      <c r="D1" s="78" t="s">
        <v>63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3">
      <c r="A2" s="77"/>
      <c r="B2" s="77"/>
      <c r="C2" s="77"/>
      <c r="D2" s="78" t="s">
        <v>66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3">
      <c r="A3" s="77"/>
      <c r="B3" s="77"/>
      <c r="C3" s="77"/>
      <c r="D3" s="84" t="s">
        <v>9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23">
      <c r="A4" s="77"/>
      <c r="B4" s="77"/>
      <c r="C4" s="77"/>
      <c r="D4" s="78" t="s">
        <v>158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23">
      <c r="A5" s="77"/>
      <c r="B5" s="77"/>
      <c r="C5" s="77"/>
      <c r="D5" s="78" t="s">
        <v>159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23">
      <c r="A6" s="77"/>
      <c r="B6" s="77"/>
      <c r="C6" s="77"/>
      <c r="D6" s="78" t="s">
        <v>19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23" ht="15.75" customHeight="1">
      <c r="A7" s="79" t="s">
        <v>160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23" ht="21.75" customHeight="1">
      <c r="A8" s="81" t="s">
        <v>0</v>
      </c>
      <c r="B8" s="82" t="s">
        <v>10</v>
      </c>
      <c r="C8" s="82" t="s">
        <v>11</v>
      </c>
      <c r="D8" s="82" t="s">
        <v>12</v>
      </c>
      <c r="E8" s="82" t="s">
        <v>13</v>
      </c>
      <c r="F8" s="82" t="s">
        <v>14</v>
      </c>
      <c r="G8" s="82" t="s">
        <v>15</v>
      </c>
      <c r="H8" s="82" t="s">
        <v>16</v>
      </c>
      <c r="I8" s="8" t="s">
        <v>1</v>
      </c>
      <c r="J8" s="85" t="s">
        <v>20</v>
      </c>
      <c r="K8" s="86" t="s">
        <v>21</v>
      </c>
      <c r="L8" s="85" t="s">
        <v>22</v>
      </c>
      <c r="M8" s="85" t="s">
        <v>23</v>
      </c>
      <c r="N8" s="85" t="s">
        <v>24</v>
      </c>
      <c r="O8" s="83" t="s">
        <v>25</v>
      </c>
      <c r="P8" s="99" t="s">
        <v>31</v>
      </c>
      <c r="Q8" s="94" t="s">
        <v>20</v>
      </c>
      <c r="R8" s="100" t="s">
        <v>21</v>
      </c>
      <c r="S8" s="94" t="s">
        <v>22</v>
      </c>
      <c r="T8" s="94" t="s">
        <v>23</v>
      </c>
      <c r="U8" s="94" t="s">
        <v>24</v>
      </c>
      <c r="V8" s="94" t="s">
        <v>25</v>
      </c>
      <c r="W8" s="96" t="s">
        <v>31</v>
      </c>
    </row>
    <row r="9" spans="1:23" ht="15" customHeight="1">
      <c r="A9" s="81"/>
      <c r="B9" s="82"/>
      <c r="C9" s="82"/>
      <c r="D9" s="82"/>
      <c r="E9" s="82"/>
      <c r="F9" s="82"/>
      <c r="G9" s="82"/>
      <c r="H9" s="82"/>
      <c r="I9" s="8" t="s">
        <v>18</v>
      </c>
      <c r="J9" s="85"/>
      <c r="K9" s="86"/>
      <c r="L9" s="85"/>
      <c r="M9" s="85"/>
      <c r="N9" s="85"/>
      <c r="O9" s="83"/>
      <c r="P9" s="99"/>
      <c r="Q9" s="95"/>
      <c r="R9" s="101"/>
      <c r="S9" s="95"/>
      <c r="T9" s="95"/>
      <c r="U9" s="95"/>
      <c r="V9" s="95"/>
      <c r="W9" s="97"/>
    </row>
    <row r="10" spans="1:23" ht="21.75" customHeight="1">
      <c r="A10" s="19">
        <v>1</v>
      </c>
      <c r="B10" s="33">
        <v>43739</v>
      </c>
      <c r="C10" s="19" t="s">
        <v>53</v>
      </c>
      <c r="D10" s="68" t="s">
        <v>79</v>
      </c>
      <c r="E10" s="68" t="s">
        <v>186</v>
      </c>
      <c r="F10" s="68" t="s">
        <v>80</v>
      </c>
      <c r="G10" s="68" t="s">
        <v>81</v>
      </c>
      <c r="H10" s="68" t="s">
        <v>82</v>
      </c>
      <c r="I10" s="34" t="s">
        <v>1</v>
      </c>
      <c r="J10" s="10">
        <v>5</v>
      </c>
      <c r="K10" s="9">
        <v>2.2000000000000002</v>
      </c>
      <c r="L10" s="9">
        <v>1.7</v>
      </c>
      <c r="M10" s="9">
        <v>2.2000000000000002</v>
      </c>
      <c r="N10" s="9">
        <v>1</v>
      </c>
      <c r="O10" s="9"/>
      <c r="P10" s="14">
        <f t="shared" ref="P10:P29" si="0">W10</f>
        <v>716.5</v>
      </c>
      <c r="Q10" s="10">
        <f t="shared" ref="Q10:Q28" si="1">J10*70</f>
        <v>350</v>
      </c>
      <c r="R10" s="9">
        <f t="shared" ref="R10:R28" si="2">K10*75</f>
        <v>165</v>
      </c>
      <c r="S10" s="9">
        <f t="shared" ref="S10:S28" si="3">L10*25</f>
        <v>42.5</v>
      </c>
      <c r="T10" s="9">
        <f t="shared" ref="T10:T28" si="4">M10*45</f>
        <v>99.000000000000014</v>
      </c>
      <c r="U10" s="9">
        <f t="shared" ref="U10:U28" si="5">N10*60</f>
        <v>60</v>
      </c>
      <c r="V10" s="9">
        <f t="shared" ref="V10:V28" si="6">O10*120</f>
        <v>0</v>
      </c>
      <c r="W10" s="14">
        <f t="shared" ref="W10:W16" si="7">SUM(Q10:V10)</f>
        <v>716.5</v>
      </c>
    </row>
    <row r="11" spans="1:23" ht="19.8" customHeight="1">
      <c r="A11" s="19">
        <v>2</v>
      </c>
      <c r="B11" s="33">
        <v>43740</v>
      </c>
      <c r="C11" s="19" t="s">
        <v>6</v>
      </c>
      <c r="D11" s="104" t="s">
        <v>83</v>
      </c>
      <c r="E11" s="105"/>
      <c r="F11" s="70" t="s">
        <v>84</v>
      </c>
      <c r="G11" s="70" t="s">
        <v>157</v>
      </c>
      <c r="H11" s="70" t="s">
        <v>86</v>
      </c>
      <c r="I11" s="34" t="s">
        <v>18</v>
      </c>
      <c r="J11" s="10">
        <v>5</v>
      </c>
      <c r="K11" s="9">
        <v>2.2000000000000002</v>
      </c>
      <c r="L11" s="9">
        <v>1.7</v>
      </c>
      <c r="M11" s="9">
        <v>2.2000000000000002</v>
      </c>
      <c r="N11" s="9"/>
      <c r="O11" s="10">
        <v>1</v>
      </c>
      <c r="P11" s="14">
        <f t="shared" si="0"/>
        <v>776.5</v>
      </c>
      <c r="Q11" s="10">
        <f t="shared" si="1"/>
        <v>350</v>
      </c>
      <c r="R11" s="9">
        <f t="shared" si="2"/>
        <v>165</v>
      </c>
      <c r="S11" s="9">
        <f t="shared" si="3"/>
        <v>42.5</v>
      </c>
      <c r="T11" s="9">
        <f t="shared" si="4"/>
        <v>99.000000000000014</v>
      </c>
      <c r="U11" s="9">
        <f t="shared" si="5"/>
        <v>0</v>
      </c>
      <c r="V11" s="9">
        <f>O11*120</f>
        <v>120</v>
      </c>
      <c r="W11" s="14">
        <f t="shared" si="7"/>
        <v>776.5</v>
      </c>
    </row>
    <row r="12" spans="1:23" ht="21.75" customHeight="1">
      <c r="A12" s="19">
        <v>3</v>
      </c>
      <c r="B12" s="33">
        <v>43741</v>
      </c>
      <c r="C12" s="19" t="s">
        <v>7</v>
      </c>
      <c r="D12" s="68" t="s">
        <v>30</v>
      </c>
      <c r="E12" s="68" t="s">
        <v>59</v>
      </c>
      <c r="F12" s="68" t="s">
        <v>62</v>
      </c>
      <c r="G12" s="68" t="s">
        <v>67</v>
      </c>
      <c r="H12" s="68" t="s">
        <v>75</v>
      </c>
      <c r="J12" s="10">
        <v>5</v>
      </c>
      <c r="K12" s="9">
        <v>2.2000000000000002</v>
      </c>
      <c r="L12" s="9">
        <v>1.5</v>
      </c>
      <c r="M12" s="9">
        <v>2.2000000000000002</v>
      </c>
      <c r="N12" s="9"/>
      <c r="O12" s="9"/>
      <c r="P12" s="14">
        <f t="shared" si="0"/>
        <v>651.5</v>
      </c>
      <c r="Q12" s="10">
        <f>J12*70</f>
        <v>350</v>
      </c>
      <c r="R12" s="9">
        <f>K12*75</f>
        <v>165</v>
      </c>
      <c r="S12" s="9">
        <f>L12*25</f>
        <v>37.5</v>
      </c>
      <c r="T12" s="9">
        <f>M12*45</f>
        <v>99.000000000000014</v>
      </c>
      <c r="U12" s="9">
        <f>N12*60</f>
        <v>0</v>
      </c>
      <c r="V12" s="9">
        <f>O12*120</f>
        <v>0</v>
      </c>
      <c r="W12" s="14">
        <f t="shared" si="7"/>
        <v>651.5</v>
      </c>
    </row>
    <row r="13" spans="1:23" ht="17.25" customHeight="1">
      <c r="A13" s="19">
        <v>4</v>
      </c>
      <c r="B13" s="33">
        <v>43742</v>
      </c>
      <c r="C13" s="19" t="s">
        <v>8</v>
      </c>
      <c r="D13" s="68" t="s">
        <v>29</v>
      </c>
      <c r="E13" s="68" t="s">
        <v>60</v>
      </c>
      <c r="F13" s="68" t="s">
        <v>61</v>
      </c>
      <c r="G13" s="68" t="s">
        <v>72</v>
      </c>
      <c r="H13" s="68" t="s">
        <v>78</v>
      </c>
      <c r="I13" s="34" t="s">
        <v>1</v>
      </c>
      <c r="J13" s="10">
        <v>5</v>
      </c>
      <c r="K13" s="10">
        <v>2.2000000000000002</v>
      </c>
      <c r="L13" s="10">
        <v>1.3</v>
      </c>
      <c r="M13" s="10">
        <v>2.2000000000000002</v>
      </c>
      <c r="N13" s="10">
        <v>1</v>
      </c>
      <c r="O13" s="22"/>
      <c r="P13" s="14">
        <f>W13</f>
        <v>706.5</v>
      </c>
      <c r="Q13" s="10">
        <f>J13*70</f>
        <v>350</v>
      </c>
      <c r="R13" s="31">
        <f>K13*75</f>
        <v>165</v>
      </c>
      <c r="S13" s="31">
        <f>L13*25</f>
        <v>32.5</v>
      </c>
      <c r="T13" s="31">
        <f>M13*45</f>
        <v>99.000000000000014</v>
      </c>
      <c r="U13" s="31">
        <f>N13*60</f>
        <v>60</v>
      </c>
      <c r="V13" s="31">
        <f>O13*120</f>
        <v>0</v>
      </c>
      <c r="W13" s="32">
        <f t="shared" si="7"/>
        <v>706.5</v>
      </c>
    </row>
    <row r="14" spans="1:23" ht="17.25" customHeight="1">
      <c r="A14" s="19">
        <v>5</v>
      </c>
      <c r="B14" s="33">
        <v>43743</v>
      </c>
      <c r="C14" s="19" t="s">
        <v>148</v>
      </c>
      <c r="D14" s="68" t="s">
        <v>29</v>
      </c>
      <c r="E14" s="68" t="s">
        <v>90</v>
      </c>
      <c r="F14" s="68" t="s">
        <v>91</v>
      </c>
      <c r="G14" s="68" t="s">
        <v>92</v>
      </c>
      <c r="H14" s="68" t="s">
        <v>185</v>
      </c>
      <c r="I14" s="37"/>
      <c r="J14" s="10">
        <v>5</v>
      </c>
      <c r="K14" s="10">
        <v>2</v>
      </c>
      <c r="L14" s="10">
        <v>1.7</v>
      </c>
      <c r="M14" s="10">
        <v>2.2000000000000002</v>
      </c>
      <c r="N14" s="10"/>
      <c r="O14" s="22"/>
      <c r="P14" s="14">
        <f>W14</f>
        <v>641.5</v>
      </c>
      <c r="Q14" s="10">
        <f>J14*70</f>
        <v>350</v>
      </c>
      <c r="R14" s="9">
        <f>K14*75</f>
        <v>150</v>
      </c>
      <c r="S14" s="9">
        <f>L14*25</f>
        <v>42.5</v>
      </c>
      <c r="T14" s="9">
        <f>M14*45</f>
        <v>99.000000000000014</v>
      </c>
      <c r="U14" s="9">
        <f>N14*60</f>
        <v>0</v>
      </c>
      <c r="V14" s="9">
        <f>O14*120</f>
        <v>0</v>
      </c>
      <c r="W14" s="14">
        <f>SUM(Q14:V14)</f>
        <v>641.5</v>
      </c>
    </row>
    <row r="15" spans="1:23" ht="20.25" customHeight="1">
      <c r="A15" s="19">
        <v>6</v>
      </c>
      <c r="B15" s="35">
        <v>43745</v>
      </c>
      <c r="C15" s="19" t="s">
        <v>52</v>
      </c>
      <c r="D15" s="68" t="s">
        <v>29</v>
      </c>
      <c r="E15" s="71" t="s">
        <v>76</v>
      </c>
      <c r="F15" s="71" t="s">
        <v>71</v>
      </c>
      <c r="G15" s="68" t="s">
        <v>189</v>
      </c>
      <c r="H15" s="68" t="s">
        <v>87</v>
      </c>
      <c r="I15" s="45"/>
      <c r="J15" s="10">
        <v>5</v>
      </c>
      <c r="K15" s="10">
        <v>2</v>
      </c>
      <c r="L15" s="10">
        <v>1.6</v>
      </c>
      <c r="M15" s="10">
        <v>2</v>
      </c>
      <c r="N15" s="10"/>
      <c r="O15" s="10"/>
      <c r="P15" s="14">
        <f t="shared" ref="P15" si="8">W15</f>
        <v>630</v>
      </c>
      <c r="Q15" s="10">
        <f t="shared" ref="Q15" si="9">J15*70</f>
        <v>350</v>
      </c>
      <c r="R15" s="9">
        <f t="shared" ref="R15" si="10">K15*75</f>
        <v>150</v>
      </c>
      <c r="S15" s="9">
        <f t="shared" ref="S15" si="11">L15*25</f>
        <v>40</v>
      </c>
      <c r="T15" s="9">
        <f t="shared" ref="T15" si="12">M15*45</f>
        <v>90</v>
      </c>
      <c r="U15" s="9">
        <f t="shared" ref="U15" si="13">N15*60</f>
        <v>0</v>
      </c>
      <c r="V15" s="9">
        <f t="shared" ref="V15" si="14">O15*150</f>
        <v>0</v>
      </c>
      <c r="W15" s="14">
        <f t="shared" si="7"/>
        <v>630</v>
      </c>
    </row>
    <row r="16" spans="1:23" ht="21.75" customHeight="1">
      <c r="A16" s="19">
        <v>7</v>
      </c>
      <c r="B16" s="35">
        <v>43746</v>
      </c>
      <c r="C16" s="19" t="s">
        <v>5</v>
      </c>
      <c r="D16" s="68" t="s">
        <v>68</v>
      </c>
      <c r="E16" s="72" t="s">
        <v>88</v>
      </c>
      <c r="F16" s="72" t="s">
        <v>69</v>
      </c>
      <c r="G16" s="68" t="s">
        <v>190</v>
      </c>
      <c r="H16" s="68" t="s">
        <v>89</v>
      </c>
      <c r="I16" s="45" t="s">
        <v>1</v>
      </c>
      <c r="J16" s="10">
        <v>5</v>
      </c>
      <c r="K16" s="10">
        <v>1.8</v>
      </c>
      <c r="L16" s="10">
        <v>1.6</v>
      </c>
      <c r="M16" s="10">
        <v>2.1</v>
      </c>
      <c r="N16" s="10">
        <v>1</v>
      </c>
      <c r="O16" s="10"/>
      <c r="P16" s="14">
        <f t="shared" ref="P16:P17" si="15">W16</f>
        <v>679.5</v>
      </c>
      <c r="Q16" s="10">
        <f t="shared" ref="Q16:Q17" si="16">J16*70</f>
        <v>350</v>
      </c>
      <c r="R16" s="9">
        <f t="shared" ref="R16" si="17">K16*75</f>
        <v>135</v>
      </c>
      <c r="S16" s="9">
        <f t="shared" ref="S16:S17" si="18">L16*25</f>
        <v>40</v>
      </c>
      <c r="T16" s="9">
        <f t="shared" ref="T16:T17" si="19">M16*45</f>
        <v>94.5</v>
      </c>
      <c r="U16" s="9">
        <f t="shared" ref="U16:U17" si="20">N16*60</f>
        <v>60</v>
      </c>
      <c r="V16" s="9">
        <f t="shared" ref="V16:V17" si="21">O16*150</f>
        <v>0</v>
      </c>
      <c r="W16" s="14">
        <f t="shared" si="7"/>
        <v>679.5</v>
      </c>
    </row>
    <row r="17" spans="1:23" ht="23.25" customHeight="1">
      <c r="A17" s="19">
        <v>8</v>
      </c>
      <c r="B17" s="35">
        <v>43747</v>
      </c>
      <c r="C17" s="19" t="s">
        <v>6</v>
      </c>
      <c r="D17" s="70" t="s">
        <v>149</v>
      </c>
      <c r="E17" s="70" t="s">
        <v>150</v>
      </c>
      <c r="F17" s="70" t="s">
        <v>151</v>
      </c>
      <c r="G17" s="70" t="s">
        <v>152</v>
      </c>
      <c r="H17" s="69" t="s">
        <v>153</v>
      </c>
      <c r="I17" s="60" t="s">
        <v>154</v>
      </c>
      <c r="J17" s="61">
        <v>5</v>
      </c>
      <c r="K17" s="62">
        <v>2</v>
      </c>
      <c r="L17" s="62">
        <v>1.7</v>
      </c>
      <c r="M17" s="62">
        <v>2.2000000000000002</v>
      </c>
      <c r="N17" s="62"/>
      <c r="O17" s="62">
        <v>1</v>
      </c>
      <c r="P17" s="63">
        <f t="shared" si="15"/>
        <v>751.5</v>
      </c>
      <c r="Q17" s="61">
        <f t="shared" si="16"/>
        <v>350</v>
      </c>
      <c r="R17" s="62">
        <f>K17*55</f>
        <v>110</v>
      </c>
      <c r="S17" s="62">
        <f t="shared" si="18"/>
        <v>42.5</v>
      </c>
      <c r="T17" s="62">
        <f t="shared" si="19"/>
        <v>99.000000000000014</v>
      </c>
      <c r="U17" s="62">
        <f t="shared" si="20"/>
        <v>0</v>
      </c>
      <c r="V17" s="62">
        <f t="shared" si="21"/>
        <v>150</v>
      </c>
      <c r="W17" s="64">
        <f t="shared" ref="W17" si="22">SUM(Q17:V17)</f>
        <v>751.5</v>
      </c>
    </row>
    <row r="18" spans="1:23" ht="21.75" customHeight="1">
      <c r="A18" s="19">
        <v>9</v>
      </c>
      <c r="B18" s="35">
        <v>43748</v>
      </c>
      <c r="C18" s="19" t="s">
        <v>7</v>
      </c>
      <c r="D18" s="88" t="s">
        <v>155</v>
      </c>
      <c r="E18" s="89"/>
      <c r="F18" s="89"/>
      <c r="G18" s="89"/>
      <c r="H18" s="9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ht="22.5" customHeight="1">
      <c r="A19" s="19">
        <v>10</v>
      </c>
      <c r="B19" s="35">
        <v>43749</v>
      </c>
      <c r="C19" s="19" t="s">
        <v>8</v>
      </c>
      <c r="D19" s="88" t="s">
        <v>156</v>
      </c>
      <c r="E19" s="89"/>
      <c r="F19" s="89"/>
      <c r="G19" s="89"/>
      <c r="H19" s="90"/>
      <c r="I19" s="34"/>
      <c r="J19" s="10"/>
      <c r="K19" s="9"/>
      <c r="L19" s="9"/>
      <c r="M19" s="9"/>
      <c r="N19" s="9"/>
      <c r="O19" s="9"/>
      <c r="P19" s="14"/>
      <c r="Q19" s="10"/>
      <c r="R19" s="9"/>
      <c r="S19" s="9"/>
      <c r="T19" s="9"/>
      <c r="U19" s="9"/>
      <c r="V19" s="9"/>
      <c r="W19" s="14"/>
    </row>
    <row r="20" spans="1:23" ht="23.25" customHeight="1">
      <c r="A20" s="19">
        <v>11</v>
      </c>
      <c r="B20" s="35">
        <v>43752</v>
      </c>
      <c r="C20" s="19" t="s">
        <v>33</v>
      </c>
      <c r="D20" s="68" t="s">
        <v>29</v>
      </c>
      <c r="E20" s="68" t="s">
        <v>93</v>
      </c>
      <c r="F20" s="68" t="s">
        <v>94</v>
      </c>
      <c r="G20" s="68" t="s">
        <v>54</v>
      </c>
      <c r="H20" s="68" t="s">
        <v>95</v>
      </c>
      <c r="I20" s="36"/>
      <c r="J20" s="10">
        <v>5</v>
      </c>
      <c r="K20" s="10">
        <v>2</v>
      </c>
      <c r="L20" s="10">
        <v>1.5</v>
      </c>
      <c r="M20" s="10">
        <v>2.2999999999999998</v>
      </c>
      <c r="N20" s="10"/>
      <c r="O20" s="10"/>
      <c r="P20" s="14">
        <f t="shared" si="0"/>
        <v>641</v>
      </c>
      <c r="Q20" s="10">
        <f t="shared" si="1"/>
        <v>350</v>
      </c>
      <c r="R20" s="9">
        <f t="shared" si="2"/>
        <v>150</v>
      </c>
      <c r="S20" s="9">
        <f t="shared" si="3"/>
        <v>37.5</v>
      </c>
      <c r="T20" s="9">
        <f t="shared" si="4"/>
        <v>103.49999999999999</v>
      </c>
      <c r="U20" s="9">
        <f t="shared" si="5"/>
        <v>0</v>
      </c>
      <c r="V20" s="9">
        <f t="shared" si="6"/>
        <v>0</v>
      </c>
      <c r="W20" s="14">
        <f t="shared" ref="W20:W32" si="23">SUM(Q20:V20)</f>
        <v>641</v>
      </c>
    </row>
    <row r="21" spans="1:23" ht="17.25" customHeight="1">
      <c r="A21" s="19">
        <v>12</v>
      </c>
      <c r="B21" s="35">
        <v>43753</v>
      </c>
      <c r="C21" s="19" t="s">
        <v>5</v>
      </c>
      <c r="D21" s="68" t="s">
        <v>96</v>
      </c>
      <c r="E21" s="68" t="s">
        <v>97</v>
      </c>
      <c r="F21" s="68" t="s">
        <v>98</v>
      </c>
      <c r="G21" s="68" t="s">
        <v>99</v>
      </c>
      <c r="H21" s="68" t="s">
        <v>100</v>
      </c>
      <c r="I21" s="34" t="s">
        <v>58</v>
      </c>
      <c r="J21" s="10">
        <v>5</v>
      </c>
      <c r="K21" s="9">
        <v>2</v>
      </c>
      <c r="L21" s="9">
        <v>1.7</v>
      </c>
      <c r="M21" s="9">
        <v>2.5</v>
      </c>
      <c r="N21" s="9">
        <v>2</v>
      </c>
      <c r="O21" s="9"/>
      <c r="P21" s="14">
        <f t="shared" si="0"/>
        <v>735</v>
      </c>
      <c r="Q21" s="10">
        <f t="shared" si="1"/>
        <v>350</v>
      </c>
      <c r="R21" s="9">
        <f t="shared" si="2"/>
        <v>150</v>
      </c>
      <c r="S21" s="9">
        <f t="shared" si="3"/>
        <v>42.5</v>
      </c>
      <c r="T21" s="9">
        <f t="shared" si="4"/>
        <v>112.5</v>
      </c>
      <c r="U21" s="9">
        <f>N21*40</f>
        <v>80</v>
      </c>
      <c r="V21" s="9">
        <f t="shared" si="6"/>
        <v>0</v>
      </c>
      <c r="W21" s="14">
        <f t="shared" si="23"/>
        <v>735</v>
      </c>
    </row>
    <row r="22" spans="1:23" ht="18.75" customHeight="1">
      <c r="A22" s="19">
        <v>13</v>
      </c>
      <c r="B22" s="35">
        <v>43754</v>
      </c>
      <c r="C22" s="19" t="s">
        <v>6</v>
      </c>
      <c r="D22" s="102" t="s">
        <v>101</v>
      </c>
      <c r="E22" s="103"/>
      <c r="F22" s="68" t="s">
        <v>102</v>
      </c>
      <c r="G22" s="68" t="s">
        <v>103</v>
      </c>
      <c r="H22" s="68" t="s">
        <v>104</v>
      </c>
      <c r="I22" s="34" t="s">
        <v>51</v>
      </c>
      <c r="J22" s="10">
        <v>5</v>
      </c>
      <c r="K22" s="10">
        <v>2.2000000000000002</v>
      </c>
      <c r="L22" s="10">
        <v>1.5</v>
      </c>
      <c r="M22" s="10"/>
      <c r="N22" s="10"/>
      <c r="O22" s="10">
        <v>1</v>
      </c>
      <c r="P22" s="14">
        <f t="shared" si="0"/>
        <v>672.5</v>
      </c>
      <c r="Q22" s="10">
        <f t="shared" si="1"/>
        <v>350</v>
      </c>
      <c r="R22" s="9">
        <f t="shared" si="2"/>
        <v>165</v>
      </c>
      <c r="S22" s="9">
        <f t="shared" si="3"/>
        <v>37.5</v>
      </c>
      <c r="T22" s="9">
        <f t="shared" si="4"/>
        <v>0</v>
      </c>
      <c r="U22" s="9">
        <f t="shared" si="5"/>
        <v>0</v>
      </c>
      <c r="V22" s="9">
        <f t="shared" si="6"/>
        <v>120</v>
      </c>
      <c r="W22" s="14">
        <f t="shared" si="23"/>
        <v>672.5</v>
      </c>
    </row>
    <row r="23" spans="1:23" ht="18.75" customHeight="1">
      <c r="A23" s="19">
        <v>14</v>
      </c>
      <c r="B23" s="35">
        <v>43755</v>
      </c>
      <c r="C23" s="19" t="s">
        <v>7</v>
      </c>
      <c r="D23" s="68" t="s">
        <v>105</v>
      </c>
      <c r="E23" s="68" t="s">
        <v>55</v>
      </c>
      <c r="F23" s="68" t="s">
        <v>106</v>
      </c>
      <c r="G23" s="68" t="s">
        <v>107</v>
      </c>
      <c r="H23" s="68" t="s">
        <v>108</v>
      </c>
      <c r="I23" s="37"/>
      <c r="J23" s="10">
        <v>5</v>
      </c>
      <c r="K23" s="9">
        <v>2.2999999999999998</v>
      </c>
      <c r="L23" s="9">
        <v>1.5</v>
      </c>
      <c r="M23" s="9">
        <v>3.2</v>
      </c>
      <c r="N23" s="9"/>
      <c r="O23" s="9"/>
      <c r="P23" s="14">
        <f t="shared" si="0"/>
        <v>704</v>
      </c>
      <c r="Q23" s="10">
        <f t="shared" si="1"/>
        <v>350</v>
      </c>
      <c r="R23" s="9">
        <f t="shared" si="2"/>
        <v>172.5</v>
      </c>
      <c r="S23" s="9">
        <f t="shared" si="3"/>
        <v>37.5</v>
      </c>
      <c r="T23" s="9">
        <f t="shared" si="4"/>
        <v>144</v>
      </c>
      <c r="U23" s="9">
        <f t="shared" si="5"/>
        <v>0</v>
      </c>
      <c r="V23" s="9">
        <f t="shared" si="6"/>
        <v>0</v>
      </c>
      <c r="W23" s="14">
        <f t="shared" si="23"/>
        <v>704</v>
      </c>
    </row>
    <row r="24" spans="1:23" ht="19.5" customHeight="1">
      <c r="A24" s="19">
        <v>15</v>
      </c>
      <c r="B24" s="35">
        <v>43756</v>
      </c>
      <c r="C24" s="19" t="s">
        <v>8</v>
      </c>
      <c r="D24" s="68" t="s">
        <v>29</v>
      </c>
      <c r="E24" s="68" t="s">
        <v>50</v>
      </c>
      <c r="F24" s="68" t="s">
        <v>56</v>
      </c>
      <c r="G24" s="68" t="s">
        <v>142</v>
      </c>
      <c r="H24" s="68" t="s">
        <v>109</v>
      </c>
      <c r="I24" s="34" t="s">
        <v>57</v>
      </c>
      <c r="J24" s="10">
        <v>5</v>
      </c>
      <c r="K24" s="9">
        <v>2.2000000000000002</v>
      </c>
      <c r="L24" s="9">
        <v>1.5</v>
      </c>
      <c r="M24" s="9">
        <v>2.8</v>
      </c>
      <c r="N24" s="9">
        <v>1</v>
      </c>
      <c r="O24" s="9"/>
      <c r="P24" s="14">
        <f t="shared" si="0"/>
        <v>738.5</v>
      </c>
      <c r="Q24" s="10">
        <f t="shared" si="1"/>
        <v>350</v>
      </c>
      <c r="R24" s="9">
        <f t="shared" si="2"/>
        <v>165</v>
      </c>
      <c r="S24" s="9">
        <f t="shared" si="3"/>
        <v>37.5</v>
      </c>
      <c r="T24" s="9">
        <f t="shared" si="4"/>
        <v>125.99999999999999</v>
      </c>
      <c r="U24" s="9">
        <f t="shared" si="5"/>
        <v>60</v>
      </c>
      <c r="V24" s="9">
        <f t="shared" si="6"/>
        <v>0</v>
      </c>
      <c r="W24" s="14">
        <f t="shared" si="23"/>
        <v>738.5</v>
      </c>
    </row>
    <row r="25" spans="1:23" ht="19.5" customHeight="1">
      <c r="A25" s="19">
        <v>16</v>
      </c>
      <c r="B25" s="35">
        <v>43759</v>
      </c>
      <c r="C25" s="19" t="s">
        <v>33</v>
      </c>
      <c r="D25" s="68" t="s">
        <v>110</v>
      </c>
      <c r="E25" s="68" t="s">
        <v>111</v>
      </c>
      <c r="F25" s="68" t="s">
        <v>112</v>
      </c>
      <c r="G25" s="68" t="s">
        <v>113</v>
      </c>
      <c r="H25" s="73" t="s">
        <v>77</v>
      </c>
      <c r="I25" s="34"/>
      <c r="J25" s="10">
        <v>5</v>
      </c>
      <c r="K25" s="9">
        <v>2.1</v>
      </c>
      <c r="L25" s="9">
        <v>1.5</v>
      </c>
      <c r="M25" s="9">
        <v>2.2999999999999998</v>
      </c>
      <c r="N25" s="9"/>
      <c r="O25" s="9"/>
      <c r="P25" s="14">
        <f t="shared" si="0"/>
        <v>648.5</v>
      </c>
      <c r="Q25" s="10">
        <f t="shared" si="1"/>
        <v>350</v>
      </c>
      <c r="R25" s="9">
        <f t="shared" si="2"/>
        <v>157.5</v>
      </c>
      <c r="S25" s="9">
        <f t="shared" si="3"/>
        <v>37.5</v>
      </c>
      <c r="T25" s="9">
        <f t="shared" si="4"/>
        <v>103.49999999999999</v>
      </c>
      <c r="U25" s="9">
        <f t="shared" si="5"/>
        <v>0</v>
      </c>
      <c r="V25" s="9">
        <f t="shared" si="6"/>
        <v>0</v>
      </c>
      <c r="W25" s="14">
        <f t="shared" si="23"/>
        <v>648.5</v>
      </c>
    </row>
    <row r="26" spans="1:23" ht="21" customHeight="1">
      <c r="A26" s="19">
        <v>17</v>
      </c>
      <c r="B26" s="35">
        <v>43760</v>
      </c>
      <c r="C26" s="19" t="s">
        <v>5</v>
      </c>
      <c r="D26" s="68" t="s">
        <v>114</v>
      </c>
      <c r="E26" s="68" t="s">
        <v>115</v>
      </c>
      <c r="F26" s="68" t="s">
        <v>116</v>
      </c>
      <c r="G26" s="68" t="s">
        <v>117</v>
      </c>
      <c r="H26" s="68" t="s">
        <v>118</v>
      </c>
      <c r="I26" s="34" t="s">
        <v>32</v>
      </c>
      <c r="J26" s="10">
        <v>5</v>
      </c>
      <c r="K26" s="9">
        <v>2</v>
      </c>
      <c r="L26" s="9">
        <v>1.7</v>
      </c>
      <c r="M26" s="9">
        <v>2.5</v>
      </c>
      <c r="N26" s="9">
        <v>1</v>
      </c>
      <c r="O26" s="9"/>
      <c r="P26" s="14">
        <f t="shared" si="0"/>
        <v>695</v>
      </c>
      <c r="Q26" s="10">
        <f t="shared" si="1"/>
        <v>350</v>
      </c>
      <c r="R26" s="9">
        <f t="shared" si="2"/>
        <v>150</v>
      </c>
      <c r="S26" s="9">
        <f t="shared" si="3"/>
        <v>42.5</v>
      </c>
      <c r="T26" s="9">
        <f t="shared" si="4"/>
        <v>112.5</v>
      </c>
      <c r="U26" s="9">
        <f>N26*40</f>
        <v>40</v>
      </c>
      <c r="V26" s="9">
        <f t="shared" si="6"/>
        <v>0</v>
      </c>
      <c r="W26" s="14">
        <f t="shared" si="23"/>
        <v>695</v>
      </c>
    </row>
    <row r="27" spans="1:23" ht="21.75" customHeight="1">
      <c r="A27" s="19">
        <v>18</v>
      </c>
      <c r="B27" s="35">
        <v>43761</v>
      </c>
      <c r="C27" s="19" t="s">
        <v>6</v>
      </c>
      <c r="D27" s="102" t="s">
        <v>119</v>
      </c>
      <c r="E27" s="103"/>
      <c r="F27" s="68" t="s">
        <v>120</v>
      </c>
      <c r="G27" s="68" t="s">
        <v>121</v>
      </c>
      <c r="H27" s="68" t="s">
        <v>122</v>
      </c>
      <c r="I27" s="34" t="s">
        <v>64</v>
      </c>
      <c r="J27" s="10">
        <v>5</v>
      </c>
      <c r="K27" s="10">
        <v>2.2999999999999998</v>
      </c>
      <c r="L27" s="10">
        <v>1.6</v>
      </c>
      <c r="M27" s="10">
        <v>2.2000000000000002</v>
      </c>
      <c r="N27" s="10"/>
      <c r="O27" s="10">
        <v>1</v>
      </c>
      <c r="P27" s="14">
        <f t="shared" si="0"/>
        <v>781.5</v>
      </c>
      <c r="Q27" s="10">
        <f t="shared" si="1"/>
        <v>350</v>
      </c>
      <c r="R27" s="9">
        <f t="shared" si="2"/>
        <v>172.5</v>
      </c>
      <c r="S27" s="9">
        <f t="shared" si="3"/>
        <v>40</v>
      </c>
      <c r="T27" s="9">
        <f t="shared" si="4"/>
        <v>99.000000000000014</v>
      </c>
      <c r="U27" s="9">
        <f t="shared" si="5"/>
        <v>0</v>
      </c>
      <c r="V27" s="9">
        <f t="shared" si="6"/>
        <v>120</v>
      </c>
      <c r="W27" s="14">
        <f t="shared" si="23"/>
        <v>781.5</v>
      </c>
    </row>
    <row r="28" spans="1:23" ht="18.75" customHeight="1">
      <c r="A28" s="19">
        <v>19</v>
      </c>
      <c r="B28" s="35">
        <v>43762</v>
      </c>
      <c r="C28" s="19" t="s">
        <v>7</v>
      </c>
      <c r="D28" s="68" t="s">
        <v>123</v>
      </c>
      <c r="E28" s="68" t="s">
        <v>124</v>
      </c>
      <c r="F28" s="68" t="s">
        <v>125</v>
      </c>
      <c r="G28" s="68" t="s">
        <v>126</v>
      </c>
      <c r="H28" s="68" t="s">
        <v>127</v>
      </c>
      <c r="I28" s="34"/>
      <c r="J28" s="10">
        <v>5</v>
      </c>
      <c r="K28" s="10">
        <v>2.2999999999999998</v>
      </c>
      <c r="L28" s="10">
        <v>1.5</v>
      </c>
      <c r="M28" s="10">
        <v>2.5</v>
      </c>
      <c r="N28" s="10"/>
      <c r="O28" s="10"/>
      <c r="P28" s="14">
        <f t="shared" si="0"/>
        <v>672.5</v>
      </c>
      <c r="Q28" s="10">
        <f t="shared" si="1"/>
        <v>350</v>
      </c>
      <c r="R28" s="9">
        <f t="shared" si="2"/>
        <v>172.5</v>
      </c>
      <c r="S28" s="9">
        <f t="shared" si="3"/>
        <v>37.5</v>
      </c>
      <c r="T28" s="9">
        <f t="shared" si="4"/>
        <v>112.5</v>
      </c>
      <c r="U28" s="9">
        <f t="shared" si="5"/>
        <v>0</v>
      </c>
      <c r="V28" s="9">
        <f t="shared" si="6"/>
        <v>0</v>
      </c>
      <c r="W28" s="14">
        <f t="shared" si="23"/>
        <v>672.5</v>
      </c>
    </row>
    <row r="29" spans="1:23" ht="21" customHeight="1">
      <c r="A29" s="19">
        <v>20</v>
      </c>
      <c r="B29" s="35">
        <v>43763</v>
      </c>
      <c r="C29" s="19" t="s">
        <v>8</v>
      </c>
      <c r="D29" s="68" t="s">
        <v>29</v>
      </c>
      <c r="E29" s="68" t="s">
        <v>128</v>
      </c>
      <c r="F29" s="72" t="s">
        <v>129</v>
      </c>
      <c r="G29" s="68" t="s">
        <v>193</v>
      </c>
      <c r="H29" s="68" t="s">
        <v>130</v>
      </c>
      <c r="I29" s="34" t="s">
        <v>32</v>
      </c>
      <c r="J29" s="10">
        <v>5</v>
      </c>
      <c r="K29" s="10">
        <v>2</v>
      </c>
      <c r="L29" s="10">
        <v>1.5</v>
      </c>
      <c r="M29" s="10">
        <v>2</v>
      </c>
      <c r="N29" s="10">
        <v>1</v>
      </c>
      <c r="O29" s="10"/>
      <c r="P29" s="14">
        <f t="shared" si="0"/>
        <v>667.5</v>
      </c>
      <c r="Q29" s="10">
        <f t="shared" ref="Q29:Q32" si="24">J29*70</f>
        <v>350</v>
      </c>
      <c r="R29" s="9">
        <f t="shared" ref="R29:R32" si="25">K29*75</f>
        <v>150</v>
      </c>
      <c r="S29" s="9">
        <f t="shared" ref="S29:S32" si="26">L29*25</f>
        <v>37.5</v>
      </c>
      <c r="T29" s="9">
        <f t="shared" ref="T29:T32" si="27">M29*45</f>
        <v>90</v>
      </c>
      <c r="U29" s="9">
        <f>N29*40</f>
        <v>40</v>
      </c>
      <c r="V29" s="9">
        <f t="shared" ref="V29:V32" si="28">O29*120</f>
        <v>0</v>
      </c>
      <c r="W29" s="14">
        <f t="shared" si="23"/>
        <v>667.5</v>
      </c>
    </row>
    <row r="30" spans="1:23" ht="21" customHeight="1">
      <c r="A30" s="19">
        <v>21</v>
      </c>
      <c r="B30" s="35">
        <v>43766</v>
      </c>
      <c r="C30" s="19" t="s">
        <v>33</v>
      </c>
      <c r="D30" s="68" t="s">
        <v>29</v>
      </c>
      <c r="E30" s="68" t="s">
        <v>131</v>
      </c>
      <c r="F30" s="72" t="s">
        <v>132</v>
      </c>
      <c r="G30" s="68" t="s">
        <v>133</v>
      </c>
      <c r="H30" s="68" t="s">
        <v>134</v>
      </c>
      <c r="I30" s="40"/>
      <c r="J30" s="10">
        <v>5</v>
      </c>
      <c r="K30" s="9">
        <v>2.1</v>
      </c>
      <c r="L30" s="9">
        <v>1.5</v>
      </c>
      <c r="M30" s="9">
        <v>2.2999999999999998</v>
      </c>
      <c r="N30" s="9"/>
      <c r="O30" s="9"/>
      <c r="P30" s="14">
        <f t="shared" ref="P30:P32" si="29">W30</f>
        <v>648.5</v>
      </c>
      <c r="Q30" s="10">
        <f t="shared" si="24"/>
        <v>350</v>
      </c>
      <c r="R30" s="9">
        <f t="shared" si="25"/>
        <v>157.5</v>
      </c>
      <c r="S30" s="9">
        <f t="shared" si="26"/>
        <v>37.5</v>
      </c>
      <c r="T30" s="9">
        <f t="shared" si="27"/>
        <v>103.49999999999999</v>
      </c>
      <c r="U30" s="9">
        <f t="shared" ref="U30:U32" si="30">N30*60</f>
        <v>0</v>
      </c>
      <c r="V30" s="9">
        <f t="shared" si="28"/>
        <v>0</v>
      </c>
      <c r="W30" s="14">
        <f t="shared" si="23"/>
        <v>648.5</v>
      </c>
    </row>
    <row r="31" spans="1:23" ht="21" customHeight="1">
      <c r="A31" s="19">
        <v>22</v>
      </c>
      <c r="B31" s="35">
        <v>43767</v>
      </c>
      <c r="C31" s="19" t="s">
        <v>53</v>
      </c>
      <c r="D31" s="68" t="s">
        <v>135</v>
      </c>
      <c r="E31" s="68" t="s">
        <v>136</v>
      </c>
      <c r="F31" s="72" t="s">
        <v>137</v>
      </c>
      <c r="G31" s="68" t="s">
        <v>138</v>
      </c>
      <c r="H31" s="68" t="s">
        <v>191</v>
      </c>
      <c r="I31" s="34" t="s">
        <v>32</v>
      </c>
      <c r="J31" s="10">
        <v>5</v>
      </c>
      <c r="K31" s="10">
        <v>2.2999999999999998</v>
      </c>
      <c r="L31" s="10">
        <v>1.5</v>
      </c>
      <c r="M31" s="10">
        <v>2.5</v>
      </c>
      <c r="N31" s="10">
        <v>1</v>
      </c>
      <c r="O31" s="10"/>
      <c r="P31" s="14">
        <f t="shared" si="29"/>
        <v>732.5</v>
      </c>
      <c r="Q31" s="10">
        <f t="shared" si="24"/>
        <v>350</v>
      </c>
      <c r="R31" s="9">
        <f t="shared" si="25"/>
        <v>172.5</v>
      </c>
      <c r="S31" s="9">
        <f t="shared" si="26"/>
        <v>37.5</v>
      </c>
      <c r="T31" s="9">
        <f t="shared" si="27"/>
        <v>112.5</v>
      </c>
      <c r="U31" s="9">
        <f t="shared" si="30"/>
        <v>60</v>
      </c>
      <c r="V31" s="9">
        <f t="shared" si="28"/>
        <v>0</v>
      </c>
      <c r="W31" s="14">
        <f t="shared" si="23"/>
        <v>732.5</v>
      </c>
    </row>
    <row r="32" spans="1:23" ht="21" customHeight="1">
      <c r="A32" s="19">
        <v>23</v>
      </c>
      <c r="B32" s="35">
        <v>43768</v>
      </c>
      <c r="C32" s="19" t="s">
        <v>6</v>
      </c>
      <c r="D32" s="74" t="s">
        <v>144</v>
      </c>
      <c r="E32" s="75" t="s">
        <v>143</v>
      </c>
      <c r="F32" s="68" t="s">
        <v>139</v>
      </c>
      <c r="G32" s="68" t="s">
        <v>140</v>
      </c>
      <c r="H32" s="68" t="s">
        <v>141</v>
      </c>
      <c r="I32" s="34" t="s">
        <v>51</v>
      </c>
      <c r="J32" s="10">
        <v>5</v>
      </c>
      <c r="K32" s="10">
        <v>2.2000000000000002</v>
      </c>
      <c r="L32" s="10">
        <v>1.3</v>
      </c>
      <c r="M32" s="10">
        <v>2.6</v>
      </c>
      <c r="N32" s="10"/>
      <c r="O32" s="22">
        <v>1</v>
      </c>
      <c r="P32" s="14">
        <f t="shared" si="29"/>
        <v>784.5</v>
      </c>
      <c r="Q32" s="10">
        <f t="shared" si="24"/>
        <v>350</v>
      </c>
      <c r="R32" s="9">
        <f t="shared" si="25"/>
        <v>165</v>
      </c>
      <c r="S32" s="9">
        <f t="shared" si="26"/>
        <v>32.5</v>
      </c>
      <c r="T32" s="9">
        <f t="shared" si="27"/>
        <v>117</v>
      </c>
      <c r="U32" s="9">
        <f t="shared" si="30"/>
        <v>0</v>
      </c>
      <c r="V32" s="9">
        <f t="shared" si="28"/>
        <v>120</v>
      </c>
      <c r="W32" s="14">
        <f t="shared" si="23"/>
        <v>784.5</v>
      </c>
    </row>
    <row r="33" spans="1:24" ht="29.25" customHeight="1">
      <c r="A33" s="19">
        <v>24</v>
      </c>
      <c r="B33" s="35">
        <v>43769</v>
      </c>
      <c r="C33" s="56" t="s">
        <v>7</v>
      </c>
      <c r="D33" s="76" t="s">
        <v>30</v>
      </c>
      <c r="E33" s="76" t="s">
        <v>147</v>
      </c>
      <c r="F33" s="76" t="s">
        <v>146</v>
      </c>
      <c r="G33" s="76" t="s">
        <v>70</v>
      </c>
      <c r="H33" s="76" t="s">
        <v>145</v>
      </c>
      <c r="I33" s="34"/>
      <c r="J33" s="55">
        <v>5</v>
      </c>
      <c r="K33" s="10">
        <v>2.2000000000000002</v>
      </c>
      <c r="L33" s="10">
        <v>1.7</v>
      </c>
      <c r="M33" s="10">
        <v>2.2000000000000002</v>
      </c>
      <c r="N33" s="10"/>
      <c r="O33" s="10"/>
      <c r="P33" s="54">
        <f>W33</f>
        <v>656.5</v>
      </c>
      <c r="Q33" s="10">
        <f>J33*70</f>
        <v>350</v>
      </c>
      <c r="R33" s="9">
        <f>K33*75</f>
        <v>165</v>
      </c>
      <c r="S33" s="9">
        <f>L33*25</f>
        <v>42.5</v>
      </c>
      <c r="T33" s="9">
        <f>M33*45</f>
        <v>99.000000000000014</v>
      </c>
      <c r="U33" s="9">
        <f>N33*60</f>
        <v>0</v>
      </c>
      <c r="V33" s="9">
        <f>O33*120</f>
        <v>0</v>
      </c>
      <c r="W33" s="58">
        <f>Q33+R33+S33+T33+U33+V33</f>
        <v>656.5</v>
      </c>
    </row>
    <row r="34" spans="1:24" ht="19.5" customHeight="1">
      <c r="A34" s="41" t="s">
        <v>65</v>
      </c>
      <c r="B34" s="35"/>
      <c r="C34" s="56"/>
      <c r="D34" s="76"/>
      <c r="E34" s="76"/>
      <c r="F34" s="76"/>
      <c r="G34" s="76"/>
      <c r="H34" s="76"/>
      <c r="I34" s="34"/>
      <c r="J34" s="10">
        <f t="shared" ref="J34:W34" si="31">SUM(J10:J33)/22</f>
        <v>5</v>
      </c>
      <c r="K34" s="10">
        <f t="shared" si="31"/>
        <v>2.1272727272727274</v>
      </c>
      <c r="L34" s="10">
        <f t="shared" si="31"/>
        <v>1.5590909090909093</v>
      </c>
      <c r="M34" s="10">
        <f t="shared" si="31"/>
        <v>2.2363636363636368</v>
      </c>
      <c r="N34" s="10">
        <f t="shared" si="31"/>
        <v>0.40909090909090912</v>
      </c>
      <c r="O34" s="10">
        <f t="shared" si="31"/>
        <v>0.22727272727272727</v>
      </c>
      <c r="P34" s="54">
        <f t="shared" si="31"/>
        <v>696.88636363636363</v>
      </c>
      <c r="Q34" s="10">
        <f t="shared" si="31"/>
        <v>350</v>
      </c>
      <c r="R34" s="9">
        <f t="shared" si="31"/>
        <v>157.72727272727272</v>
      </c>
      <c r="S34" s="9">
        <f t="shared" si="31"/>
        <v>38.977272727272727</v>
      </c>
      <c r="T34" s="9">
        <f t="shared" si="31"/>
        <v>100.63636363636364</v>
      </c>
      <c r="U34" s="9">
        <f t="shared" si="31"/>
        <v>20.90909090909091</v>
      </c>
      <c r="V34" s="9">
        <f t="shared" si="31"/>
        <v>28.636363636363637</v>
      </c>
      <c r="W34" s="58">
        <f t="shared" si="31"/>
        <v>696.88636363636363</v>
      </c>
    </row>
    <row r="35" spans="1:24">
      <c r="A35" s="5" t="s">
        <v>17</v>
      </c>
      <c r="B35" s="5"/>
      <c r="C35" s="5"/>
      <c r="D35" s="5"/>
      <c r="E35" s="5"/>
      <c r="F35" s="5"/>
      <c r="G35" s="5"/>
      <c r="H35" s="13"/>
      <c r="I35" s="13"/>
      <c r="J35" s="6"/>
      <c r="K35" s="6"/>
      <c r="L35" s="6"/>
      <c r="M35" s="6"/>
      <c r="N35" s="6"/>
      <c r="O35" s="6"/>
      <c r="P35" s="20"/>
      <c r="Q35" s="21"/>
      <c r="R35" s="43"/>
      <c r="S35" s="43"/>
      <c r="T35" s="43"/>
      <c r="U35" s="43"/>
      <c r="V35" s="43"/>
      <c r="W35" s="44"/>
    </row>
    <row r="36" spans="1:24">
      <c r="A36" s="4" t="s">
        <v>2</v>
      </c>
      <c r="B36" s="3"/>
      <c r="C36" s="3"/>
      <c r="D36" s="3"/>
      <c r="E36" s="3"/>
      <c r="F36" s="3"/>
      <c r="G36" s="3"/>
      <c r="H36" s="11"/>
      <c r="I36" s="11"/>
      <c r="J36" s="7"/>
      <c r="K36" s="7"/>
      <c r="L36" s="7"/>
      <c r="M36" s="7"/>
      <c r="N36" s="7"/>
      <c r="O36" s="7"/>
    </row>
    <row r="37" spans="1:24">
      <c r="A37" s="4" t="s">
        <v>3</v>
      </c>
      <c r="B37" s="3"/>
      <c r="C37" s="3"/>
      <c r="D37" s="3"/>
      <c r="E37" s="3"/>
      <c r="F37" s="3"/>
      <c r="G37" s="3"/>
      <c r="H37" s="11"/>
      <c r="I37" s="11"/>
      <c r="J37" s="7"/>
      <c r="K37" s="7"/>
      <c r="L37" s="7"/>
      <c r="M37" s="7"/>
      <c r="N37" s="7"/>
      <c r="O37" s="7"/>
    </row>
    <row r="38" spans="1:24">
      <c r="A38" s="4" t="s">
        <v>4</v>
      </c>
      <c r="B38" s="5"/>
      <c r="C38" s="5"/>
      <c r="D38" s="5"/>
      <c r="E38" s="5"/>
      <c r="F38" s="5"/>
      <c r="G38" s="3"/>
      <c r="H38" s="11"/>
      <c r="I38" s="11"/>
      <c r="J38" s="7"/>
      <c r="K38" s="7"/>
      <c r="L38" s="7"/>
      <c r="M38" s="7"/>
      <c r="N38" s="7"/>
      <c r="O38" s="7"/>
      <c r="S38" s="16"/>
      <c r="T38" s="17"/>
      <c r="U38" s="17"/>
      <c r="V38" s="17"/>
      <c r="W38" s="18"/>
      <c r="X38" s="18"/>
    </row>
    <row r="39" spans="1:24">
      <c r="A39" s="1"/>
      <c r="D39" s="2"/>
    </row>
    <row r="40" spans="1:24" ht="17.25" customHeight="1">
      <c r="B40" s="98" t="s">
        <v>26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</row>
    <row r="41" spans="1:24">
      <c r="B41" s="98" t="s">
        <v>27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</row>
    <row r="42" spans="1:24">
      <c r="B42" s="98" t="s">
        <v>28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24" ht="23.25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24" ht="32.4" customHeight="1"/>
    <row r="45" spans="1:24" ht="24.6">
      <c r="A45" s="92" t="s">
        <v>194</v>
      </c>
      <c r="B45" s="92"/>
      <c r="C45" s="92"/>
      <c r="D45" s="92"/>
      <c r="E45" s="92"/>
      <c r="F45" s="92"/>
      <c r="G45" s="92"/>
      <c r="H45" s="92"/>
      <c r="I45" s="92"/>
      <c r="J45" s="92"/>
    </row>
    <row r="46" spans="1:24" ht="17.399999999999999">
      <c r="A46" s="39" t="s">
        <v>195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N46" s="7"/>
    </row>
    <row r="47" spans="1:24" ht="18" thickBot="1">
      <c r="A47" s="23" t="s">
        <v>34</v>
      </c>
    </row>
    <row r="48" spans="1:24" ht="48" customHeight="1">
      <c r="A48" s="28" t="s">
        <v>35</v>
      </c>
      <c r="B48" s="91" t="s">
        <v>36</v>
      </c>
      <c r="C48" s="91"/>
      <c r="D48" s="91"/>
      <c r="E48" s="24" t="s">
        <v>37</v>
      </c>
      <c r="F48" s="91" t="s">
        <v>38</v>
      </c>
      <c r="G48" s="91"/>
      <c r="H48" s="91" t="s">
        <v>39</v>
      </c>
      <c r="I48" s="91"/>
      <c r="J48" s="91"/>
      <c r="K48" s="91"/>
      <c r="L48" s="91"/>
    </row>
    <row r="49" spans="1:12" ht="30" customHeight="1">
      <c r="A49" s="29" t="s">
        <v>40</v>
      </c>
      <c r="B49" s="87"/>
      <c r="C49" s="87"/>
      <c r="D49" s="87"/>
      <c r="E49" s="22"/>
      <c r="F49" s="22"/>
      <c r="G49" s="22"/>
      <c r="H49" s="87" t="s">
        <v>41</v>
      </c>
      <c r="I49" s="87"/>
      <c r="J49" s="87"/>
      <c r="K49" s="87"/>
      <c r="L49" s="87"/>
    </row>
    <row r="50" spans="1:12" ht="30" customHeight="1" thickBot="1">
      <c r="A50" s="30" t="s">
        <v>42</v>
      </c>
      <c r="B50" s="87"/>
      <c r="C50" s="87"/>
      <c r="D50" s="87"/>
      <c r="E50" s="22"/>
      <c r="F50" s="22"/>
      <c r="G50" s="22"/>
      <c r="H50" s="87" t="s">
        <v>41</v>
      </c>
      <c r="I50" s="87"/>
      <c r="J50" s="87"/>
      <c r="K50" s="87"/>
      <c r="L50" s="87"/>
    </row>
    <row r="51" spans="1:12" ht="30" customHeight="1" thickBot="1">
      <c r="A51" s="30" t="s">
        <v>43</v>
      </c>
      <c r="B51" s="87"/>
      <c r="C51" s="87"/>
      <c r="D51" s="87"/>
      <c r="E51" s="22"/>
      <c r="F51" s="22"/>
      <c r="G51" s="22"/>
      <c r="H51" s="87" t="s">
        <v>41</v>
      </c>
      <c r="I51" s="87"/>
      <c r="J51" s="87"/>
      <c r="K51" s="87"/>
      <c r="L51" s="87"/>
    </row>
    <row r="52" spans="1:12" ht="30" customHeight="1" thickBot="1">
      <c r="A52" s="30" t="s">
        <v>44</v>
      </c>
      <c r="B52" s="87"/>
      <c r="C52" s="87"/>
      <c r="D52" s="87"/>
      <c r="E52" s="22"/>
      <c r="F52" s="22"/>
      <c r="G52" s="22"/>
      <c r="H52" s="87" t="s">
        <v>41</v>
      </c>
      <c r="I52" s="87"/>
      <c r="J52" s="87"/>
      <c r="K52" s="87"/>
      <c r="L52" s="87"/>
    </row>
    <row r="53" spans="1:12" ht="30" customHeight="1" thickBot="1">
      <c r="A53" s="30" t="s">
        <v>16</v>
      </c>
      <c r="B53" s="87"/>
      <c r="C53" s="87"/>
      <c r="D53" s="87"/>
      <c r="E53" s="22"/>
      <c r="F53" s="22"/>
      <c r="G53" s="22"/>
      <c r="H53" s="87" t="s">
        <v>41</v>
      </c>
      <c r="I53" s="87"/>
      <c r="J53" s="87"/>
      <c r="K53" s="87"/>
      <c r="L53" s="87"/>
    </row>
    <row r="54" spans="1:12" ht="30" customHeight="1" thickBot="1">
      <c r="A54" s="30" t="s">
        <v>45</v>
      </c>
      <c r="B54" s="87"/>
      <c r="C54" s="87"/>
      <c r="D54" s="87"/>
      <c r="E54" s="25"/>
      <c r="F54" s="22"/>
      <c r="G54" s="22"/>
      <c r="H54" s="88"/>
      <c r="I54" s="89"/>
      <c r="J54" s="89"/>
      <c r="K54" s="89"/>
      <c r="L54" s="90"/>
    </row>
    <row r="55" spans="1:12" ht="17.399999999999999">
      <c r="A55" s="26" t="s">
        <v>46</v>
      </c>
    </row>
    <row r="56" spans="1:12" ht="17.399999999999999">
      <c r="A56" s="26" t="s">
        <v>49</v>
      </c>
    </row>
    <row r="57" spans="1:12" ht="17.399999999999999">
      <c r="A57" s="26" t="s">
        <v>47</v>
      </c>
    </row>
    <row r="58" spans="1:12" ht="17.399999999999999">
      <c r="A58" s="27" t="s">
        <v>48</v>
      </c>
    </row>
    <row r="60" spans="1:12" ht="24.6">
      <c r="A60" s="92" t="str">
        <f>A45</f>
        <v xml:space="preserve">       台南市安順國小108.10月份學校供應量反映表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</row>
    <row r="61" spans="1:12" ht="17.399999999999999">
      <c r="A61" s="93" t="str">
        <f>A46:K46</f>
        <v xml:space="preserve">                                           班級：                            調查日期：  108年 10月   1 日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</row>
    <row r="62" spans="1:12" ht="18" thickBot="1">
      <c r="A62" s="23" t="s">
        <v>34</v>
      </c>
    </row>
    <row r="63" spans="1:12" ht="36" customHeight="1">
      <c r="A63" s="28" t="s">
        <v>35</v>
      </c>
      <c r="B63" s="91" t="s">
        <v>36</v>
      </c>
      <c r="C63" s="91"/>
      <c r="D63" s="91"/>
      <c r="E63" s="24" t="s">
        <v>37</v>
      </c>
      <c r="F63" s="91" t="s">
        <v>38</v>
      </c>
      <c r="G63" s="91"/>
      <c r="H63" s="91" t="s">
        <v>39</v>
      </c>
      <c r="I63" s="91"/>
      <c r="J63" s="91"/>
      <c r="K63" s="91"/>
      <c r="L63" s="91"/>
    </row>
    <row r="64" spans="1:12" ht="30" customHeight="1">
      <c r="A64" s="29" t="s">
        <v>40</v>
      </c>
      <c r="B64" s="87"/>
      <c r="C64" s="87"/>
      <c r="D64" s="87"/>
      <c r="E64" s="22"/>
      <c r="F64" s="22"/>
      <c r="G64" s="22"/>
      <c r="H64" s="87" t="s">
        <v>41</v>
      </c>
      <c r="I64" s="87"/>
      <c r="J64" s="87"/>
      <c r="K64" s="87"/>
      <c r="L64" s="87"/>
    </row>
    <row r="65" spans="1:12" ht="30" customHeight="1" thickBot="1">
      <c r="A65" s="30" t="s">
        <v>42</v>
      </c>
      <c r="B65" s="87"/>
      <c r="C65" s="87"/>
      <c r="D65" s="87"/>
      <c r="E65" s="22"/>
      <c r="F65" s="22"/>
      <c r="G65" s="22"/>
      <c r="H65" s="87" t="s">
        <v>41</v>
      </c>
      <c r="I65" s="87"/>
      <c r="J65" s="87"/>
      <c r="K65" s="87"/>
      <c r="L65" s="87"/>
    </row>
    <row r="66" spans="1:12" ht="30" customHeight="1" thickBot="1">
      <c r="A66" s="30" t="s">
        <v>43</v>
      </c>
      <c r="B66" s="87"/>
      <c r="C66" s="87"/>
      <c r="D66" s="87"/>
      <c r="E66" s="22"/>
      <c r="F66" s="22"/>
      <c r="G66" s="22"/>
      <c r="H66" s="87" t="s">
        <v>41</v>
      </c>
      <c r="I66" s="87"/>
      <c r="J66" s="87"/>
      <c r="K66" s="87"/>
      <c r="L66" s="87"/>
    </row>
    <row r="67" spans="1:12" ht="30" customHeight="1" thickBot="1">
      <c r="A67" s="30" t="s">
        <v>44</v>
      </c>
      <c r="B67" s="87"/>
      <c r="C67" s="87"/>
      <c r="D67" s="87"/>
      <c r="E67" s="22"/>
      <c r="F67" s="22"/>
      <c r="G67" s="22"/>
      <c r="H67" s="87" t="s">
        <v>41</v>
      </c>
      <c r="I67" s="87"/>
      <c r="J67" s="87"/>
      <c r="K67" s="87"/>
      <c r="L67" s="87"/>
    </row>
    <row r="68" spans="1:12" ht="27.75" customHeight="1" thickBot="1">
      <c r="A68" s="30" t="s">
        <v>16</v>
      </c>
      <c r="B68" s="87"/>
      <c r="C68" s="87"/>
      <c r="D68" s="87"/>
      <c r="E68" s="22"/>
      <c r="F68" s="22"/>
      <c r="G68" s="22"/>
      <c r="H68" s="87" t="s">
        <v>41</v>
      </c>
      <c r="I68" s="87"/>
      <c r="J68" s="87"/>
      <c r="K68" s="87"/>
      <c r="L68" s="87"/>
    </row>
    <row r="69" spans="1:12" ht="28.5" customHeight="1" thickBot="1">
      <c r="A69" s="30" t="s">
        <v>45</v>
      </c>
      <c r="B69" s="87"/>
      <c r="C69" s="87"/>
      <c r="D69" s="87"/>
      <c r="E69" s="25"/>
      <c r="F69" s="22"/>
      <c r="G69" s="22"/>
      <c r="H69" s="88"/>
      <c r="I69" s="89"/>
      <c r="J69" s="89"/>
      <c r="K69" s="89"/>
      <c r="L69" s="90"/>
    </row>
    <row r="70" spans="1:12" ht="23.25" customHeight="1">
      <c r="A70" s="26" t="s">
        <v>46</v>
      </c>
    </row>
    <row r="71" spans="1:12" ht="24.75" customHeight="1">
      <c r="A71" s="26" t="s">
        <v>49</v>
      </c>
    </row>
    <row r="72" spans="1:12" ht="27.75" customHeight="1">
      <c r="A72" s="26" t="s">
        <v>47</v>
      </c>
    </row>
    <row r="73" spans="1:12" ht="27" customHeight="1">
      <c r="A73" s="27" t="s">
        <v>48</v>
      </c>
    </row>
  </sheetData>
  <mergeCells count="71">
    <mergeCell ref="D19:H19"/>
    <mergeCell ref="U8:U9"/>
    <mergeCell ref="V8:V9"/>
    <mergeCell ref="W8:W9"/>
    <mergeCell ref="A45:J45"/>
    <mergeCell ref="B40:O40"/>
    <mergeCell ref="B41:O41"/>
    <mergeCell ref="B42:O42"/>
    <mergeCell ref="P8:P9"/>
    <mergeCell ref="Q8:Q9"/>
    <mergeCell ref="R8:R9"/>
    <mergeCell ref="S8:S9"/>
    <mergeCell ref="T8:T9"/>
    <mergeCell ref="D27:E27"/>
    <mergeCell ref="D11:E11"/>
    <mergeCell ref="D22:E22"/>
    <mergeCell ref="D18:H18"/>
    <mergeCell ref="H54:L54"/>
    <mergeCell ref="B63:D63"/>
    <mergeCell ref="F63:G63"/>
    <mergeCell ref="H63:L63"/>
    <mergeCell ref="B54:D54"/>
    <mergeCell ref="A60:K60"/>
    <mergeCell ref="A61:L61"/>
    <mergeCell ref="B48:D48"/>
    <mergeCell ref="F48:G48"/>
    <mergeCell ref="H48:L48"/>
    <mergeCell ref="H49:L49"/>
    <mergeCell ref="H50:L50"/>
    <mergeCell ref="H51:L51"/>
    <mergeCell ref="H52:L52"/>
    <mergeCell ref="H53:L53"/>
    <mergeCell ref="B69:D69"/>
    <mergeCell ref="H69:L69"/>
    <mergeCell ref="B64:D64"/>
    <mergeCell ref="H64:L64"/>
    <mergeCell ref="B65:D65"/>
    <mergeCell ref="H65:L65"/>
    <mergeCell ref="B66:D66"/>
    <mergeCell ref="H66:L66"/>
    <mergeCell ref="B67:D67"/>
    <mergeCell ref="H67:L67"/>
    <mergeCell ref="B68:D68"/>
    <mergeCell ref="H68:L68"/>
    <mergeCell ref="B49:D49"/>
    <mergeCell ref="B50:D50"/>
    <mergeCell ref="B51:D51"/>
    <mergeCell ref="B52:D52"/>
    <mergeCell ref="B53:D53"/>
    <mergeCell ref="D5:O5"/>
    <mergeCell ref="J8:J9"/>
    <mergeCell ref="K8:K9"/>
    <mergeCell ref="L8:L9"/>
    <mergeCell ref="M8:M9"/>
    <mergeCell ref="N8:N9"/>
    <mergeCell ref="A1:C6"/>
    <mergeCell ref="D6:O6"/>
    <mergeCell ref="D1:O1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O8:O9"/>
    <mergeCell ref="D2:O2"/>
    <mergeCell ref="D3:O3"/>
    <mergeCell ref="D4:O4"/>
  </mergeCells>
  <phoneticPr fontId="2" type="noConversion"/>
  <pageMargins left="0.51181102362204722" right="0.11811023622047245" top="0.23622047244094491" bottom="0.15748031496062992" header="0.31496062992125984" footer="0.31496062992125984"/>
  <pageSetup paperSize="9" orientation="portrait" horizont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2"/>
  <sheetViews>
    <sheetView view="pageLayout" topLeftCell="A28" zoomScale="148" zoomScaleNormal="100" zoomScaleSheetLayoutView="100" zoomScalePageLayoutView="148" workbookViewId="0">
      <selection activeCell="A34" sqref="A34"/>
    </sheetView>
  </sheetViews>
  <sheetFormatPr defaultRowHeight="16.2"/>
  <cols>
    <col min="1" max="1" width="6.21875" customWidth="1"/>
    <col min="2" max="2" width="7" customWidth="1"/>
    <col min="3" max="3" width="3.6640625" customWidth="1"/>
    <col min="4" max="4" width="7.77734375" customWidth="1"/>
    <col min="5" max="5" width="10.88671875" customWidth="1"/>
    <col min="6" max="6" width="10.77734375" customWidth="1"/>
    <col min="7" max="7" width="10.44140625" customWidth="1"/>
    <col min="8" max="8" width="11.33203125" customWidth="1"/>
    <col min="9" max="9" width="3.6640625" customWidth="1"/>
    <col min="10" max="10" width="3.21875" customWidth="1"/>
    <col min="11" max="13" width="3.6640625" customWidth="1"/>
    <col min="14" max="14" width="2.88671875" customWidth="1"/>
    <col min="15" max="15" width="2.6640625" customWidth="1"/>
    <col min="16" max="16" width="5" customWidth="1"/>
    <col min="17" max="17" width="4.6640625" customWidth="1"/>
    <col min="18" max="18" width="4.21875" customWidth="1"/>
    <col min="19" max="19" width="3.6640625" customWidth="1"/>
    <col min="20" max="20" width="4.6640625" customWidth="1"/>
    <col min="21" max="22" width="3.6640625" customWidth="1"/>
    <col min="23" max="23" width="5.44140625" customWidth="1"/>
  </cols>
  <sheetData>
    <row r="1" spans="1:23">
      <c r="A1" s="77"/>
      <c r="B1" s="77"/>
      <c r="C1" s="77"/>
      <c r="D1" s="78" t="s">
        <v>63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3">
      <c r="A2" s="77"/>
      <c r="B2" s="77"/>
      <c r="C2" s="77"/>
      <c r="D2" s="78" t="s">
        <v>66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3">
      <c r="A3" s="77"/>
      <c r="B3" s="77"/>
      <c r="C3" s="77"/>
      <c r="D3" s="84" t="s">
        <v>9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23">
      <c r="A4" s="77"/>
      <c r="B4" s="77"/>
      <c r="C4" s="77"/>
      <c r="D4" s="78" t="s">
        <v>158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23">
      <c r="A5" s="77"/>
      <c r="B5" s="77"/>
      <c r="C5" s="77"/>
      <c r="D5" s="78" t="s">
        <v>183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23">
      <c r="A6" s="77"/>
      <c r="B6" s="77"/>
      <c r="C6" s="77"/>
      <c r="D6" s="78" t="s">
        <v>19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23" ht="15.75" customHeight="1">
      <c r="A7" s="79" t="s">
        <v>161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23" ht="21.75" customHeight="1">
      <c r="A8" s="81" t="s">
        <v>0</v>
      </c>
      <c r="B8" s="82" t="s">
        <v>10</v>
      </c>
      <c r="C8" s="82" t="s">
        <v>11</v>
      </c>
      <c r="D8" s="82" t="s">
        <v>12</v>
      </c>
      <c r="E8" s="82" t="s">
        <v>13</v>
      </c>
      <c r="F8" s="82" t="s">
        <v>14</v>
      </c>
      <c r="G8" s="82" t="s">
        <v>15</v>
      </c>
      <c r="H8" s="82" t="s">
        <v>16</v>
      </c>
      <c r="I8" s="8" t="s">
        <v>1</v>
      </c>
      <c r="J8" s="85" t="s">
        <v>20</v>
      </c>
      <c r="K8" s="86" t="s">
        <v>21</v>
      </c>
      <c r="L8" s="85" t="s">
        <v>22</v>
      </c>
      <c r="M8" s="85" t="s">
        <v>23</v>
      </c>
      <c r="N8" s="85" t="s">
        <v>24</v>
      </c>
      <c r="O8" s="83" t="s">
        <v>25</v>
      </c>
      <c r="P8" s="99" t="s">
        <v>31</v>
      </c>
      <c r="Q8" s="94" t="s">
        <v>20</v>
      </c>
      <c r="R8" s="100" t="s">
        <v>21</v>
      </c>
      <c r="S8" s="94" t="s">
        <v>22</v>
      </c>
      <c r="T8" s="94" t="s">
        <v>23</v>
      </c>
      <c r="U8" s="94" t="s">
        <v>24</v>
      </c>
      <c r="V8" s="94" t="s">
        <v>25</v>
      </c>
      <c r="W8" s="96" t="s">
        <v>31</v>
      </c>
    </row>
    <row r="9" spans="1:23" ht="15" customHeight="1">
      <c r="A9" s="81"/>
      <c r="B9" s="82"/>
      <c r="C9" s="82"/>
      <c r="D9" s="82"/>
      <c r="E9" s="82"/>
      <c r="F9" s="82"/>
      <c r="G9" s="82"/>
      <c r="H9" s="82"/>
      <c r="I9" s="8" t="s">
        <v>18</v>
      </c>
      <c r="J9" s="85"/>
      <c r="K9" s="86"/>
      <c r="L9" s="85"/>
      <c r="M9" s="85"/>
      <c r="N9" s="85"/>
      <c r="O9" s="83"/>
      <c r="P9" s="99"/>
      <c r="Q9" s="95"/>
      <c r="R9" s="101"/>
      <c r="S9" s="95"/>
      <c r="T9" s="95"/>
      <c r="U9" s="95"/>
      <c r="V9" s="95"/>
      <c r="W9" s="97"/>
    </row>
    <row r="10" spans="1:23" ht="21.75" customHeight="1">
      <c r="A10" s="19">
        <v>2</v>
      </c>
      <c r="B10" s="33">
        <v>43739</v>
      </c>
      <c r="C10" s="19" t="s">
        <v>53</v>
      </c>
      <c r="D10" s="15" t="s">
        <v>79</v>
      </c>
      <c r="E10" s="15" t="s">
        <v>164</v>
      </c>
      <c r="F10" s="15" t="s">
        <v>80</v>
      </c>
      <c r="G10" s="15" t="s">
        <v>81</v>
      </c>
      <c r="H10" s="15" t="s">
        <v>163</v>
      </c>
      <c r="I10" s="34" t="s">
        <v>1</v>
      </c>
      <c r="J10" s="10">
        <v>5</v>
      </c>
      <c r="K10" s="9">
        <v>2.2000000000000002</v>
      </c>
      <c r="L10" s="9">
        <v>1.7</v>
      </c>
      <c r="M10" s="9">
        <v>2.2000000000000002</v>
      </c>
      <c r="N10" s="9">
        <v>1</v>
      </c>
      <c r="O10" s="9"/>
      <c r="P10" s="14">
        <f t="shared" ref="P10:P32" si="0">W10</f>
        <v>716.5</v>
      </c>
      <c r="Q10" s="10">
        <f t="shared" ref="Q10:Q32" si="1">J10*70</f>
        <v>350</v>
      </c>
      <c r="R10" s="9">
        <f t="shared" ref="R10:R32" si="2">K10*75</f>
        <v>165</v>
      </c>
      <c r="S10" s="9">
        <f t="shared" ref="S10:S32" si="3">L10*25</f>
        <v>42.5</v>
      </c>
      <c r="T10" s="9">
        <f t="shared" ref="T10:T32" si="4">M10*45</f>
        <v>99.000000000000014</v>
      </c>
      <c r="U10" s="9">
        <f t="shared" ref="U10:U28" si="5">N10*60</f>
        <v>60</v>
      </c>
      <c r="V10" s="9">
        <f t="shared" ref="V10:V32" si="6">O10*120</f>
        <v>0</v>
      </c>
      <c r="W10" s="14">
        <f t="shared" ref="W10:W16" si="7">SUM(Q10:V10)</f>
        <v>716.5</v>
      </c>
    </row>
    <row r="11" spans="1:23" ht="21" customHeight="1">
      <c r="A11" s="19">
        <v>3</v>
      </c>
      <c r="B11" s="33">
        <v>43740</v>
      </c>
      <c r="C11" s="19" t="s">
        <v>6</v>
      </c>
      <c r="D11" s="104" t="s">
        <v>83</v>
      </c>
      <c r="E11" s="105"/>
      <c r="F11" s="47" t="s">
        <v>165</v>
      </c>
      <c r="G11" s="47" t="s">
        <v>157</v>
      </c>
      <c r="H11" s="47" t="s">
        <v>86</v>
      </c>
      <c r="I11" s="34" t="s">
        <v>18</v>
      </c>
      <c r="J11" s="10">
        <v>5</v>
      </c>
      <c r="K11" s="9">
        <v>2.2000000000000002</v>
      </c>
      <c r="L11" s="9">
        <v>1.7</v>
      </c>
      <c r="M11" s="9">
        <v>2.2000000000000002</v>
      </c>
      <c r="N11" s="9"/>
      <c r="O11" s="10">
        <v>1</v>
      </c>
      <c r="P11" s="14">
        <f t="shared" si="0"/>
        <v>776.5</v>
      </c>
      <c r="Q11" s="10">
        <f t="shared" si="1"/>
        <v>350</v>
      </c>
      <c r="R11" s="9">
        <f t="shared" si="2"/>
        <v>165</v>
      </c>
      <c r="S11" s="9">
        <f t="shared" si="3"/>
        <v>42.5</v>
      </c>
      <c r="T11" s="9">
        <f t="shared" si="4"/>
        <v>99.000000000000014</v>
      </c>
      <c r="U11" s="9">
        <f t="shared" si="5"/>
        <v>0</v>
      </c>
      <c r="V11" s="9">
        <f>O11*120</f>
        <v>120</v>
      </c>
      <c r="W11" s="14">
        <f t="shared" si="7"/>
        <v>776.5</v>
      </c>
    </row>
    <row r="12" spans="1:23" ht="21.75" customHeight="1">
      <c r="A12" s="19">
        <v>4</v>
      </c>
      <c r="B12" s="33">
        <v>43741</v>
      </c>
      <c r="C12" s="19" t="s">
        <v>7</v>
      </c>
      <c r="D12" s="15" t="s">
        <v>30</v>
      </c>
      <c r="E12" s="15" t="s">
        <v>166</v>
      </c>
      <c r="F12" s="15" t="s">
        <v>62</v>
      </c>
      <c r="G12" s="15" t="s">
        <v>67</v>
      </c>
      <c r="H12" s="15" t="s">
        <v>75</v>
      </c>
      <c r="J12" s="10">
        <v>5</v>
      </c>
      <c r="K12" s="9">
        <v>2.2000000000000002</v>
      </c>
      <c r="L12" s="9">
        <v>1.5</v>
      </c>
      <c r="M12" s="9">
        <v>2.2000000000000002</v>
      </c>
      <c r="N12" s="9"/>
      <c r="O12" s="9"/>
      <c r="P12" s="14">
        <f t="shared" si="0"/>
        <v>651.5</v>
      </c>
      <c r="Q12" s="10">
        <f>J12*70</f>
        <v>350</v>
      </c>
      <c r="R12" s="9">
        <f>K12*75</f>
        <v>165</v>
      </c>
      <c r="S12" s="9">
        <f>L12*25</f>
        <v>37.5</v>
      </c>
      <c r="T12" s="9">
        <f>M12*45</f>
        <v>99.000000000000014</v>
      </c>
      <c r="U12" s="9">
        <f>N12*60</f>
        <v>0</v>
      </c>
      <c r="V12" s="9">
        <f>O12*120</f>
        <v>0</v>
      </c>
      <c r="W12" s="14">
        <f t="shared" si="7"/>
        <v>651.5</v>
      </c>
    </row>
    <row r="13" spans="1:23" ht="17.25" customHeight="1">
      <c r="A13" s="19">
        <v>5</v>
      </c>
      <c r="B13" s="33">
        <v>43742</v>
      </c>
      <c r="C13" s="19" t="s">
        <v>8</v>
      </c>
      <c r="D13" s="15" t="s">
        <v>29</v>
      </c>
      <c r="E13" s="15" t="s">
        <v>60</v>
      </c>
      <c r="F13" s="15" t="s">
        <v>61</v>
      </c>
      <c r="G13" s="15" t="s">
        <v>72</v>
      </c>
      <c r="H13" s="15" t="s">
        <v>78</v>
      </c>
      <c r="I13" s="34" t="s">
        <v>1</v>
      </c>
      <c r="J13" s="10">
        <v>5</v>
      </c>
      <c r="K13" s="10">
        <v>2.2000000000000002</v>
      </c>
      <c r="L13" s="10">
        <v>1.3</v>
      </c>
      <c r="M13" s="10">
        <v>2.2000000000000002</v>
      </c>
      <c r="N13" s="10">
        <v>1</v>
      </c>
      <c r="O13" s="22"/>
      <c r="P13" s="14">
        <f>W13</f>
        <v>706.5</v>
      </c>
      <c r="Q13" s="10">
        <f>J13*70</f>
        <v>350</v>
      </c>
      <c r="R13" s="31">
        <f>K13*75</f>
        <v>165</v>
      </c>
      <c r="S13" s="31">
        <f>L13*25</f>
        <v>32.5</v>
      </c>
      <c r="T13" s="31">
        <f>M13*45</f>
        <v>99.000000000000014</v>
      </c>
      <c r="U13" s="31">
        <f>N13*60</f>
        <v>60</v>
      </c>
      <c r="V13" s="31">
        <f>O13*120</f>
        <v>0</v>
      </c>
      <c r="W13" s="32">
        <f t="shared" si="7"/>
        <v>706.5</v>
      </c>
    </row>
    <row r="14" spans="1:23" ht="17.25" customHeight="1">
      <c r="A14" s="19">
        <v>6</v>
      </c>
      <c r="B14" s="33">
        <v>43743</v>
      </c>
      <c r="C14" s="19" t="s">
        <v>148</v>
      </c>
      <c r="D14" s="15" t="s">
        <v>29</v>
      </c>
      <c r="E14" s="15" t="s">
        <v>90</v>
      </c>
      <c r="F14" s="15" t="s">
        <v>62</v>
      </c>
      <c r="G14" s="15" t="s">
        <v>92</v>
      </c>
      <c r="H14" s="15" t="s">
        <v>184</v>
      </c>
      <c r="I14" s="37"/>
      <c r="J14" s="10">
        <v>5</v>
      </c>
      <c r="K14" s="10">
        <v>2</v>
      </c>
      <c r="L14" s="10">
        <v>1.7</v>
      </c>
      <c r="M14" s="10">
        <v>2.2000000000000002</v>
      </c>
      <c r="N14" s="10"/>
      <c r="O14" s="22"/>
      <c r="P14" s="14">
        <f>W14</f>
        <v>641.5</v>
      </c>
      <c r="Q14" s="10">
        <f>J14*70</f>
        <v>350</v>
      </c>
      <c r="R14" s="9">
        <f>K14*75</f>
        <v>150</v>
      </c>
      <c r="S14" s="9">
        <f>L14*25</f>
        <v>42.5</v>
      </c>
      <c r="T14" s="9">
        <f>M14*45</f>
        <v>99.000000000000014</v>
      </c>
      <c r="U14" s="9">
        <f>N14*60</f>
        <v>0</v>
      </c>
      <c r="V14" s="9">
        <f>O14*120</f>
        <v>0</v>
      </c>
      <c r="W14" s="14">
        <f>SUM(Q14:V14)</f>
        <v>641.5</v>
      </c>
    </row>
    <row r="15" spans="1:23" ht="20.25" customHeight="1">
      <c r="A15" s="19">
        <v>7</v>
      </c>
      <c r="B15" s="35">
        <v>43745</v>
      </c>
      <c r="C15" s="19" t="s">
        <v>52</v>
      </c>
      <c r="D15" s="38" t="s">
        <v>29</v>
      </c>
      <c r="E15" s="48" t="s">
        <v>76</v>
      </c>
      <c r="F15" s="48" t="s">
        <v>71</v>
      </c>
      <c r="G15" s="15" t="s">
        <v>187</v>
      </c>
      <c r="H15" s="38" t="s">
        <v>87</v>
      </c>
      <c r="I15" s="45"/>
      <c r="J15" s="10">
        <v>5</v>
      </c>
      <c r="K15" s="10">
        <v>2</v>
      </c>
      <c r="L15" s="10">
        <v>1.6</v>
      </c>
      <c r="M15" s="10">
        <v>2</v>
      </c>
      <c r="N15" s="10"/>
      <c r="O15" s="10"/>
      <c r="P15" s="14">
        <f t="shared" ref="P15:P17" si="8">W15</f>
        <v>630</v>
      </c>
      <c r="Q15" s="10">
        <f t="shared" ref="Q15:Q17" si="9">J15*70</f>
        <v>350</v>
      </c>
      <c r="R15" s="9">
        <f t="shared" ref="R15:R16" si="10">K15*75</f>
        <v>150</v>
      </c>
      <c r="S15" s="9">
        <f t="shared" ref="S15:S17" si="11">L15*25</f>
        <v>40</v>
      </c>
      <c r="T15" s="9">
        <f t="shared" ref="T15:T17" si="12">M15*45</f>
        <v>90</v>
      </c>
      <c r="U15" s="9">
        <f t="shared" ref="U15:U17" si="13">N15*60</f>
        <v>0</v>
      </c>
      <c r="V15" s="9">
        <f t="shared" ref="V15:V17" si="14">O15*150</f>
        <v>0</v>
      </c>
      <c r="W15" s="14">
        <f t="shared" si="7"/>
        <v>630</v>
      </c>
    </row>
    <row r="16" spans="1:23" ht="21.75" customHeight="1">
      <c r="A16" s="19">
        <v>8</v>
      </c>
      <c r="B16" s="35">
        <v>43746</v>
      </c>
      <c r="C16" s="19" t="s">
        <v>5</v>
      </c>
      <c r="D16" s="38" t="s">
        <v>68</v>
      </c>
      <c r="E16" s="49" t="s">
        <v>88</v>
      </c>
      <c r="F16" s="49" t="s">
        <v>69</v>
      </c>
      <c r="G16" s="38" t="s">
        <v>188</v>
      </c>
      <c r="H16" s="38" t="s">
        <v>89</v>
      </c>
      <c r="I16" s="45" t="s">
        <v>1</v>
      </c>
      <c r="J16" s="10">
        <v>5</v>
      </c>
      <c r="K16" s="10">
        <v>1.8</v>
      </c>
      <c r="L16" s="10">
        <v>1.6</v>
      </c>
      <c r="M16" s="10">
        <v>2.1</v>
      </c>
      <c r="N16" s="10">
        <v>1</v>
      </c>
      <c r="O16" s="10"/>
      <c r="P16" s="14">
        <f t="shared" si="8"/>
        <v>679.5</v>
      </c>
      <c r="Q16" s="10">
        <f t="shared" si="9"/>
        <v>350</v>
      </c>
      <c r="R16" s="9">
        <f t="shared" si="10"/>
        <v>135</v>
      </c>
      <c r="S16" s="9">
        <f t="shared" si="11"/>
        <v>40</v>
      </c>
      <c r="T16" s="9">
        <f t="shared" si="12"/>
        <v>94.5</v>
      </c>
      <c r="U16" s="9">
        <f t="shared" si="13"/>
        <v>60</v>
      </c>
      <c r="V16" s="9">
        <f t="shared" si="14"/>
        <v>0</v>
      </c>
      <c r="W16" s="14">
        <f t="shared" si="7"/>
        <v>679.5</v>
      </c>
    </row>
    <row r="17" spans="1:23" ht="23.25" customHeight="1">
      <c r="A17" s="19">
        <v>9</v>
      </c>
      <c r="B17" s="35">
        <v>43747</v>
      </c>
      <c r="C17" s="19" t="s">
        <v>6</v>
      </c>
      <c r="D17" s="47" t="s">
        <v>149</v>
      </c>
      <c r="E17" s="47" t="s">
        <v>162</v>
      </c>
      <c r="F17" s="47" t="s">
        <v>151</v>
      </c>
      <c r="G17" s="47" t="s">
        <v>152</v>
      </c>
      <c r="H17" s="59" t="s">
        <v>153</v>
      </c>
      <c r="I17" s="60" t="s">
        <v>154</v>
      </c>
      <c r="J17" s="61">
        <v>5</v>
      </c>
      <c r="K17" s="62">
        <v>2</v>
      </c>
      <c r="L17" s="62">
        <v>1.7</v>
      </c>
      <c r="M17" s="62">
        <v>2.2000000000000002</v>
      </c>
      <c r="N17" s="62"/>
      <c r="O17" s="62">
        <v>1</v>
      </c>
      <c r="P17" s="63">
        <f t="shared" si="8"/>
        <v>751.5</v>
      </c>
      <c r="Q17" s="61">
        <f t="shared" si="9"/>
        <v>350</v>
      </c>
      <c r="R17" s="62">
        <f>K17*55</f>
        <v>110</v>
      </c>
      <c r="S17" s="62">
        <f t="shared" si="11"/>
        <v>42.5</v>
      </c>
      <c r="T17" s="62">
        <f t="shared" si="12"/>
        <v>99.000000000000014</v>
      </c>
      <c r="U17" s="62">
        <f t="shared" si="13"/>
        <v>0</v>
      </c>
      <c r="V17" s="62">
        <f t="shared" si="14"/>
        <v>150</v>
      </c>
      <c r="W17" s="64">
        <f t="shared" ref="W17" si="15">SUM(Q17:V17)</f>
        <v>751.5</v>
      </c>
    </row>
    <row r="18" spans="1:23" ht="21.75" customHeight="1">
      <c r="A18" s="19">
        <v>10</v>
      </c>
      <c r="B18" s="35">
        <v>43748</v>
      </c>
      <c r="C18" s="19" t="s">
        <v>7</v>
      </c>
      <c r="D18" s="88" t="s">
        <v>155</v>
      </c>
      <c r="E18" s="89"/>
      <c r="F18" s="89"/>
      <c r="G18" s="89"/>
      <c r="H18" s="9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ht="22.5" customHeight="1">
      <c r="A19" s="19">
        <v>11</v>
      </c>
      <c r="B19" s="35">
        <v>43749</v>
      </c>
      <c r="C19" s="19" t="s">
        <v>8</v>
      </c>
      <c r="D19" s="88" t="s">
        <v>156</v>
      </c>
      <c r="E19" s="89"/>
      <c r="F19" s="89"/>
      <c r="G19" s="89"/>
      <c r="H19" s="90"/>
      <c r="I19" s="34"/>
      <c r="J19" s="10"/>
      <c r="K19" s="9"/>
      <c r="L19" s="9"/>
      <c r="M19" s="9"/>
      <c r="N19" s="9"/>
      <c r="O19" s="9"/>
      <c r="P19" s="14"/>
      <c r="Q19" s="10"/>
      <c r="R19" s="9"/>
      <c r="S19" s="9"/>
      <c r="T19" s="9"/>
      <c r="U19" s="9"/>
      <c r="V19" s="9"/>
      <c r="W19" s="14"/>
    </row>
    <row r="20" spans="1:23" ht="23.25" customHeight="1">
      <c r="A20" s="19">
        <v>12</v>
      </c>
      <c r="B20" s="35">
        <v>43752</v>
      </c>
      <c r="C20" s="19" t="s">
        <v>33</v>
      </c>
      <c r="D20" s="15" t="s">
        <v>29</v>
      </c>
      <c r="E20" s="15" t="s">
        <v>167</v>
      </c>
      <c r="F20" s="15" t="s">
        <v>94</v>
      </c>
      <c r="G20" s="15" t="s">
        <v>54</v>
      </c>
      <c r="H20" s="15" t="s">
        <v>95</v>
      </c>
      <c r="I20" s="36"/>
      <c r="J20" s="10">
        <v>5</v>
      </c>
      <c r="K20" s="10">
        <v>2</v>
      </c>
      <c r="L20" s="10">
        <v>1.5</v>
      </c>
      <c r="M20" s="10">
        <v>2.2999999999999998</v>
      </c>
      <c r="N20" s="10"/>
      <c r="O20" s="10"/>
      <c r="P20" s="14">
        <f t="shared" si="0"/>
        <v>641</v>
      </c>
      <c r="Q20" s="10">
        <f t="shared" si="1"/>
        <v>350</v>
      </c>
      <c r="R20" s="9">
        <f t="shared" si="2"/>
        <v>150</v>
      </c>
      <c r="S20" s="9">
        <f t="shared" si="3"/>
        <v>37.5</v>
      </c>
      <c r="T20" s="9">
        <f t="shared" si="4"/>
        <v>103.49999999999999</v>
      </c>
      <c r="U20" s="9">
        <f t="shared" si="5"/>
        <v>0</v>
      </c>
      <c r="V20" s="9">
        <f t="shared" si="6"/>
        <v>0</v>
      </c>
      <c r="W20" s="14">
        <f t="shared" ref="W20:W32" si="16">SUM(Q20:V20)</f>
        <v>641</v>
      </c>
    </row>
    <row r="21" spans="1:23" ht="17.25" customHeight="1">
      <c r="A21" s="19">
        <v>13</v>
      </c>
      <c r="B21" s="35">
        <v>43753</v>
      </c>
      <c r="C21" s="19" t="s">
        <v>5</v>
      </c>
      <c r="D21" s="15" t="s">
        <v>96</v>
      </c>
      <c r="E21" s="15" t="s">
        <v>168</v>
      </c>
      <c r="F21" s="15" t="s">
        <v>98</v>
      </c>
      <c r="G21" s="15" t="s">
        <v>99</v>
      </c>
      <c r="H21" s="15" t="s">
        <v>169</v>
      </c>
      <c r="I21" s="34" t="s">
        <v>32</v>
      </c>
      <c r="J21" s="10">
        <v>5</v>
      </c>
      <c r="K21" s="9">
        <v>2</v>
      </c>
      <c r="L21" s="9">
        <v>1.7</v>
      </c>
      <c r="M21" s="9">
        <v>2.5</v>
      </c>
      <c r="N21" s="9">
        <v>2</v>
      </c>
      <c r="O21" s="9"/>
      <c r="P21" s="14">
        <f t="shared" si="0"/>
        <v>735</v>
      </c>
      <c r="Q21" s="10">
        <f t="shared" si="1"/>
        <v>350</v>
      </c>
      <c r="R21" s="9">
        <f t="shared" si="2"/>
        <v>150</v>
      </c>
      <c r="S21" s="9">
        <f t="shared" si="3"/>
        <v>42.5</v>
      </c>
      <c r="T21" s="9">
        <f t="shared" si="4"/>
        <v>112.5</v>
      </c>
      <c r="U21" s="9">
        <f>N21*40</f>
        <v>80</v>
      </c>
      <c r="V21" s="9">
        <f t="shared" si="6"/>
        <v>0</v>
      </c>
      <c r="W21" s="14">
        <f t="shared" si="16"/>
        <v>735</v>
      </c>
    </row>
    <row r="22" spans="1:23" ht="18.75" customHeight="1">
      <c r="A22" s="19">
        <v>14</v>
      </c>
      <c r="B22" s="35">
        <v>43754</v>
      </c>
      <c r="C22" s="19" t="s">
        <v>6</v>
      </c>
      <c r="D22" s="106" t="s">
        <v>101</v>
      </c>
      <c r="E22" s="107"/>
      <c r="F22" s="66" t="s">
        <v>102</v>
      </c>
      <c r="G22" s="66" t="s">
        <v>103</v>
      </c>
      <c r="H22" s="67" t="s">
        <v>170</v>
      </c>
      <c r="I22" s="34" t="s">
        <v>51</v>
      </c>
      <c r="J22" s="10">
        <v>5</v>
      </c>
      <c r="K22" s="10">
        <v>2.2000000000000002</v>
      </c>
      <c r="L22" s="10">
        <v>1.5</v>
      </c>
      <c r="M22" s="10"/>
      <c r="N22" s="10"/>
      <c r="O22" s="10">
        <v>1</v>
      </c>
      <c r="P22" s="14">
        <f t="shared" si="0"/>
        <v>672.5</v>
      </c>
      <c r="Q22" s="10">
        <f t="shared" si="1"/>
        <v>350</v>
      </c>
      <c r="R22" s="9">
        <f t="shared" si="2"/>
        <v>165</v>
      </c>
      <c r="S22" s="9">
        <f t="shared" si="3"/>
        <v>37.5</v>
      </c>
      <c r="T22" s="9">
        <f t="shared" si="4"/>
        <v>0</v>
      </c>
      <c r="U22" s="9">
        <f t="shared" si="5"/>
        <v>0</v>
      </c>
      <c r="V22" s="9">
        <f t="shared" si="6"/>
        <v>120</v>
      </c>
      <c r="W22" s="14">
        <f t="shared" si="16"/>
        <v>672.5</v>
      </c>
    </row>
    <row r="23" spans="1:23" ht="18.75" customHeight="1">
      <c r="A23" s="19">
        <v>15</v>
      </c>
      <c r="B23" s="35">
        <v>43755</v>
      </c>
      <c r="C23" s="19" t="s">
        <v>7</v>
      </c>
      <c r="D23" s="15" t="s">
        <v>105</v>
      </c>
      <c r="E23" s="15" t="s">
        <v>55</v>
      </c>
      <c r="F23" s="15" t="s">
        <v>62</v>
      </c>
      <c r="G23" s="15" t="s">
        <v>107</v>
      </c>
      <c r="H23" s="15" t="s">
        <v>108</v>
      </c>
      <c r="I23" s="37"/>
      <c r="J23" s="10">
        <v>5</v>
      </c>
      <c r="K23" s="9">
        <v>2.2999999999999998</v>
      </c>
      <c r="L23" s="9">
        <v>1.5</v>
      </c>
      <c r="M23" s="9">
        <v>3.2</v>
      </c>
      <c r="N23" s="9"/>
      <c r="O23" s="9"/>
      <c r="P23" s="14">
        <f t="shared" si="0"/>
        <v>704</v>
      </c>
      <c r="Q23" s="10">
        <f t="shared" si="1"/>
        <v>350</v>
      </c>
      <c r="R23" s="9">
        <f t="shared" si="2"/>
        <v>172.5</v>
      </c>
      <c r="S23" s="9">
        <f t="shared" si="3"/>
        <v>37.5</v>
      </c>
      <c r="T23" s="9">
        <f t="shared" si="4"/>
        <v>144</v>
      </c>
      <c r="U23" s="9">
        <f t="shared" si="5"/>
        <v>0</v>
      </c>
      <c r="V23" s="9">
        <f t="shared" si="6"/>
        <v>0</v>
      </c>
      <c r="W23" s="14">
        <f t="shared" si="16"/>
        <v>704</v>
      </c>
    </row>
    <row r="24" spans="1:23" ht="19.5" customHeight="1">
      <c r="A24" s="19">
        <v>16</v>
      </c>
      <c r="B24" s="35">
        <v>43756</v>
      </c>
      <c r="C24" s="19" t="s">
        <v>8</v>
      </c>
      <c r="D24" s="15" t="s">
        <v>29</v>
      </c>
      <c r="E24" s="15" t="s">
        <v>171</v>
      </c>
      <c r="F24" s="15" t="s">
        <v>56</v>
      </c>
      <c r="G24" s="15" t="s">
        <v>142</v>
      </c>
      <c r="H24" s="15" t="s">
        <v>109</v>
      </c>
      <c r="I24" s="34" t="s">
        <v>32</v>
      </c>
      <c r="J24" s="10">
        <v>5</v>
      </c>
      <c r="K24" s="9">
        <v>2.2000000000000002</v>
      </c>
      <c r="L24" s="9">
        <v>1.5</v>
      </c>
      <c r="M24" s="9">
        <v>2.8</v>
      </c>
      <c r="N24" s="9">
        <v>1</v>
      </c>
      <c r="O24" s="9"/>
      <c r="P24" s="14">
        <f t="shared" si="0"/>
        <v>738.5</v>
      </c>
      <c r="Q24" s="10">
        <f t="shared" si="1"/>
        <v>350</v>
      </c>
      <c r="R24" s="9">
        <f t="shared" si="2"/>
        <v>165</v>
      </c>
      <c r="S24" s="9">
        <f t="shared" si="3"/>
        <v>37.5</v>
      </c>
      <c r="T24" s="9">
        <f t="shared" si="4"/>
        <v>125.99999999999999</v>
      </c>
      <c r="U24" s="9">
        <f t="shared" si="5"/>
        <v>60</v>
      </c>
      <c r="V24" s="9">
        <f t="shared" si="6"/>
        <v>0</v>
      </c>
      <c r="W24" s="14">
        <f t="shared" si="16"/>
        <v>738.5</v>
      </c>
    </row>
    <row r="25" spans="1:23" ht="19.5" customHeight="1">
      <c r="A25" s="19">
        <v>17</v>
      </c>
      <c r="B25" s="35">
        <v>43759</v>
      </c>
      <c r="C25" s="19" t="s">
        <v>33</v>
      </c>
      <c r="D25" s="15" t="s">
        <v>110</v>
      </c>
      <c r="E25" s="15" t="s">
        <v>111</v>
      </c>
      <c r="F25" s="15" t="s">
        <v>112</v>
      </c>
      <c r="G25" s="15" t="s">
        <v>172</v>
      </c>
      <c r="H25" s="46" t="s">
        <v>77</v>
      </c>
      <c r="I25" s="34"/>
      <c r="J25" s="10">
        <v>5</v>
      </c>
      <c r="K25" s="9">
        <v>2.1</v>
      </c>
      <c r="L25" s="9">
        <v>1.5</v>
      </c>
      <c r="M25" s="9">
        <v>2.2999999999999998</v>
      </c>
      <c r="N25" s="9"/>
      <c r="O25" s="9"/>
      <c r="P25" s="14">
        <f t="shared" si="0"/>
        <v>648.5</v>
      </c>
      <c r="Q25" s="10">
        <f t="shared" si="1"/>
        <v>350</v>
      </c>
      <c r="R25" s="9">
        <f t="shared" si="2"/>
        <v>157.5</v>
      </c>
      <c r="S25" s="9">
        <f t="shared" si="3"/>
        <v>37.5</v>
      </c>
      <c r="T25" s="9">
        <f t="shared" si="4"/>
        <v>103.49999999999999</v>
      </c>
      <c r="U25" s="9">
        <f t="shared" si="5"/>
        <v>0</v>
      </c>
      <c r="V25" s="9">
        <f t="shared" si="6"/>
        <v>0</v>
      </c>
      <c r="W25" s="14">
        <f t="shared" si="16"/>
        <v>648.5</v>
      </c>
    </row>
    <row r="26" spans="1:23" ht="21" customHeight="1">
      <c r="A26" s="19">
        <v>18</v>
      </c>
      <c r="B26" s="35">
        <v>43760</v>
      </c>
      <c r="C26" s="19" t="s">
        <v>5</v>
      </c>
      <c r="D26" s="15" t="s">
        <v>68</v>
      </c>
      <c r="E26" s="66" t="s">
        <v>173</v>
      </c>
      <c r="F26" s="15" t="s">
        <v>116</v>
      </c>
      <c r="G26" s="15" t="s">
        <v>85</v>
      </c>
      <c r="H26" s="15" t="s">
        <v>174</v>
      </c>
      <c r="I26" s="34" t="s">
        <v>32</v>
      </c>
      <c r="J26" s="10">
        <v>5</v>
      </c>
      <c r="K26" s="9">
        <v>2</v>
      </c>
      <c r="L26" s="9">
        <v>1.7</v>
      </c>
      <c r="M26" s="9">
        <v>2.5</v>
      </c>
      <c r="N26" s="9">
        <v>1</v>
      </c>
      <c r="O26" s="9"/>
      <c r="P26" s="14">
        <f t="shared" si="0"/>
        <v>695</v>
      </c>
      <c r="Q26" s="10">
        <f t="shared" si="1"/>
        <v>350</v>
      </c>
      <c r="R26" s="9">
        <f t="shared" si="2"/>
        <v>150</v>
      </c>
      <c r="S26" s="9">
        <f t="shared" si="3"/>
        <v>42.5</v>
      </c>
      <c r="T26" s="9">
        <f t="shared" si="4"/>
        <v>112.5</v>
      </c>
      <c r="U26" s="9">
        <f>N26*40</f>
        <v>40</v>
      </c>
      <c r="V26" s="9">
        <f t="shared" si="6"/>
        <v>0</v>
      </c>
      <c r="W26" s="14">
        <f t="shared" si="16"/>
        <v>695</v>
      </c>
    </row>
    <row r="27" spans="1:23" ht="21.75" customHeight="1">
      <c r="A27" s="19">
        <v>19</v>
      </c>
      <c r="B27" s="35">
        <v>43761</v>
      </c>
      <c r="C27" s="19" t="s">
        <v>6</v>
      </c>
      <c r="D27" s="50" t="s">
        <v>119</v>
      </c>
      <c r="E27" s="51" t="s">
        <v>176</v>
      </c>
      <c r="F27" s="15" t="s">
        <v>175</v>
      </c>
      <c r="G27" s="15" t="s">
        <v>121</v>
      </c>
      <c r="H27" s="15" t="s">
        <v>122</v>
      </c>
      <c r="I27" s="34" t="s">
        <v>18</v>
      </c>
      <c r="J27" s="10">
        <v>5</v>
      </c>
      <c r="K27" s="10">
        <v>2.2999999999999998</v>
      </c>
      <c r="L27" s="10">
        <v>1.6</v>
      </c>
      <c r="M27" s="10">
        <v>2.2000000000000002</v>
      </c>
      <c r="N27" s="10"/>
      <c r="O27" s="10">
        <v>1</v>
      </c>
      <c r="P27" s="14">
        <f t="shared" si="0"/>
        <v>781.5</v>
      </c>
      <c r="Q27" s="10">
        <f t="shared" si="1"/>
        <v>350</v>
      </c>
      <c r="R27" s="9">
        <f t="shared" si="2"/>
        <v>172.5</v>
      </c>
      <c r="S27" s="9">
        <f t="shared" si="3"/>
        <v>40</v>
      </c>
      <c r="T27" s="9">
        <f t="shared" si="4"/>
        <v>99.000000000000014</v>
      </c>
      <c r="U27" s="9">
        <f t="shared" si="5"/>
        <v>0</v>
      </c>
      <c r="V27" s="9">
        <f t="shared" si="6"/>
        <v>120</v>
      </c>
      <c r="W27" s="14">
        <f t="shared" si="16"/>
        <v>781.5</v>
      </c>
    </row>
    <row r="28" spans="1:23" ht="18.75" customHeight="1">
      <c r="A28" s="19">
        <v>20</v>
      </c>
      <c r="B28" s="35">
        <v>43762</v>
      </c>
      <c r="C28" s="19" t="s">
        <v>7</v>
      </c>
      <c r="D28" s="15" t="s">
        <v>105</v>
      </c>
      <c r="E28" s="15" t="s">
        <v>124</v>
      </c>
      <c r="F28" s="15" t="s">
        <v>62</v>
      </c>
      <c r="G28" s="38" t="s">
        <v>126</v>
      </c>
      <c r="H28" s="15" t="s">
        <v>127</v>
      </c>
      <c r="I28" s="34"/>
      <c r="J28" s="10">
        <v>5</v>
      </c>
      <c r="K28" s="10">
        <v>2.2999999999999998</v>
      </c>
      <c r="L28" s="10">
        <v>1.5</v>
      </c>
      <c r="M28" s="10">
        <v>2.5</v>
      </c>
      <c r="N28" s="10"/>
      <c r="O28" s="10"/>
      <c r="P28" s="14">
        <f t="shared" si="0"/>
        <v>672.5</v>
      </c>
      <c r="Q28" s="10">
        <f t="shared" si="1"/>
        <v>350</v>
      </c>
      <c r="R28" s="9">
        <f t="shared" si="2"/>
        <v>172.5</v>
      </c>
      <c r="S28" s="9">
        <f t="shared" si="3"/>
        <v>37.5</v>
      </c>
      <c r="T28" s="9">
        <f t="shared" si="4"/>
        <v>112.5</v>
      </c>
      <c r="U28" s="9">
        <f t="shared" si="5"/>
        <v>0</v>
      </c>
      <c r="V28" s="9">
        <f t="shared" si="6"/>
        <v>0</v>
      </c>
      <c r="W28" s="14">
        <f t="shared" si="16"/>
        <v>672.5</v>
      </c>
    </row>
    <row r="29" spans="1:23" ht="21" customHeight="1">
      <c r="A29" s="19">
        <v>21</v>
      </c>
      <c r="B29" s="35">
        <v>43763</v>
      </c>
      <c r="C29" s="19" t="s">
        <v>8</v>
      </c>
      <c r="D29" s="15" t="s">
        <v>29</v>
      </c>
      <c r="E29" s="15" t="s">
        <v>128</v>
      </c>
      <c r="F29" s="42" t="s">
        <v>129</v>
      </c>
      <c r="G29" s="38" t="s">
        <v>193</v>
      </c>
      <c r="H29" s="15" t="s">
        <v>177</v>
      </c>
      <c r="I29" s="34" t="s">
        <v>32</v>
      </c>
      <c r="J29" s="10">
        <v>5</v>
      </c>
      <c r="K29" s="10">
        <v>2</v>
      </c>
      <c r="L29" s="10">
        <v>1.5</v>
      </c>
      <c r="M29" s="10">
        <v>2</v>
      </c>
      <c r="N29" s="10">
        <v>1</v>
      </c>
      <c r="O29" s="10"/>
      <c r="P29" s="14">
        <f t="shared" si="0"/>
        <v>667.5</v>
      </c>
      <c r="Q29" s="10">
        <f t="shared" si="1"/>
        <v>350</v>
      </c>
      <c r="R29" s="9">
        <f t="shared" si="2"/>
        <v>150</v>
      </c>
      <c r="S29" s="9">
        <f t="shared" si="3"/>
        <v>37.5</v>
      </c>
      <c r="T29" s="9">
        <f t="shared" si="4"/>
        <v>90</v>
      </c>
      <c r="U29" s="9">
        <f>N29*40</f>
        <v>40</v>
      </c>
      <c r="V29" s="9">
        <f t="shared" si="6"/>
        <v>0</v>
      </c>
      <c r="W29" s="14">
        <f t="shared" si="16"/>
        <v>667.5</v>
      </c>
    </row>
    <row r="30" spans="1:23" ht="21" customHeight="1">
      <c r="A30" s="19">
        <v>22</v>
      </c>
      <c r="B30" s="35">
        <v>43766</v>
      </c>
      <c r="C30" s="19" t="s">
        <v>33</v>
      </c>
      <c r="D30" s="15" t="s">
        <v>29</v>
      </c>
      <c r="E30" s="15" t="s">
        <v>178</v>
      </c>
      <c r="F30" s="42" t="s">
        <v>132</v>
      </c>
      <c r="G30" s="38" t="s">
        <v>179</v>
      </c>
      <c r="H30" s="15" t="s">
        <v>181</v>
      </c>
      <c r="I30" s="40"/>
      <c r="J30" s="10">
        <v>5</v>
      </c>
      <c r="K30" s="9">
        <v>2.1</v>
      </c>
      <c r="L30" s="9">
        <v>1.5</v>
      </c>
      <c r="M30" s="9">
        <v>2.2999999999999998</v>
      </c>
      <c r="N30" s="9"/>
      <c r="O30" s="9"/>
      <c r="P30" s="14">
        <f t="shared" si="0"/>
        <v>648.5</v>
      </c>
      <c r="Q30" s="10">
        <f t="shared" si="1"/>
        <v>350</v>
      </c>
      <c r="R30" s="9">
        <f t="shared" si="2"/>
        <v>157.5</v>
      </c>
      <c r="S30" s="9">
        <f t="shared" si="3"/>
        <v>37.5</v>
      </c>
      <c r="T30" s="9">
        <f t="shared" si="4"/>
        <v>103.49999999999999</v>
      </c>
      <c r="U30" s="9">
        <f t="shared" ref="U30:U32" si="17">N30*60</f>
        <v>0</v>
      </c>
      <c r="V30" s="9">
        <f t="shared" si="6"/>
        <v>0</v>
      </c>
      <c r="W30" s="14">
        <f t="shared" si="16"/>
        <v>648.5</v>
      </c>
    </row>
    <row r="31" spans="1:23" ht="21" customHeight="1">
      <c r="A31" s="19">
        <v>23</v>
      </c>
      <c r="B31" s="35">
        <v>43767</v>
      </c>
      <c r="C31" s="19" t="s">
        <v>53</v>
      </c>
      <c r="D31" s="15" t="s">
        <v>79</v>
      </c>
      <c r="E31" s="15" t="s">
        <v>180</v>
      </c>
      <c r="F31" s="42" t="s">
        <v>137</v>
      </c>
      <c r="G31" s="38" t="s">
        <v>138</v>
      </c>
      <c r="H31" s="15" t="s">
        <v>192</v>
      </c>
      <c r="I31" s="34" t="s">
        <v>32</v>
      </c>
      <c r="J31" s="10">
        <v>5</v>
      </c>
      <c r="K31" s="10">
        <v>2.2999999999999998</v>
      </c>
      <c r="L31" s="10">
        <v>1.5</v>
      </c>
      <c r="M31" s="10">
        <v>2.5</v>
      </c>
      <c r="N31" s="10">
        <v>1</v>
      </c>
      <c r="O31" s="10"/>
      <c r="P31" s="14">
        <f t="shared" si="0"/>
        <v>732.5</v>
      </c>
      <c r="Q31" s="10">
        <f t="shared" si="1"/>
        <v>350</v>
      </c>
      <c r="R31" s="9">
        <f t="shared" si="2"/>
        <v>172.5</v>
      </c>
      <c r="S31" s="9">
        <f t="shared" si="3"/>
        <v>37.5</v>
      </c>
      <c r="T31" s="9">
        <f t="shared" si="4"/>
        <v>112.5</v>
      </c>
      <c r="U31" s="9">
        <f t="shared" si="17"/>
        <v>60</v>
      </c>
      <c r="V31" s="9">
        <f t="shared" si="6"/>
        <v>0</v>
      </c>
      <c r="W31" s="14">
        <f t="shared" si="16"/>
        <v>732.5</v>
      </c>
    </row>
    <row r="32" spans="1:23" ht="21" customHeight="1">
      <c r="A32" s="19">
        <v>24</v>
      </c>
      <c r="B32" s="35">
        <v>43768</v>
      </c>
      <c r="C32" s="19" t="s">
        <v>6</v>
      </c>
      <c r="D32" s="53" t="s">
        <v>144</v>
      </c>
      <c r="E32" s="65" t="s">
        <v>143</v>
      </c>
      <c r="F32" s="15" t="s">
        <v>139</v>
      </c>
      <c r="G32" s="15" t="s">
        <v>182</v>
      </c>
      <c r="H32" s="38" t="s">
        <v>89</v>
      </c>
      <c r="I32" s="34" t="s">
        <v>51</v>
      </c>
      <c r="J32" s="10">
        <v>5</v>
      </c>
      <c r="K32" s="10">
        <v>2.2000000000000002</v>
      </c>
      <c r="L32" s="10">
        <v>1.3</v>
      </c>
      <c r="M32" s="10">
        <v>2.6</v>
      </c>
      <c r="N32" s="10"/>
      <c r="O32" s="22">
        <v>1</v>
      </c>
      <c r="P32" s="14">
        <f t="shared" si="0"/>
        <v>784.5</v>
      </c>
      <c r="Q32" s="10">
        <f t="shared" si="1"/>
        <v>350</v>
      </c>
      <c r="R32" s="9">
        <f t="shared" si="2"/>
        <v>165</v>
      </c>
      <c r="S32" s="9">
        <f t="shared" si="3"/>
        <v>32.5</v>
      </c>
      <c r="T32" s="9">
        <f t="shared" si="4"/>
        <v>117</v>
      </c>
      <c r="U32" s="9">
        <f t="shared" si="17"/>
        <v>0</v>
      </c>
      <c r="V32" s="9">
        <f t="shared" si="6"/>
        <v>120</v>
      </c>
      <c r="W32" s="14">
        <f t="shared" si="16"/>
        <v>784.5</v>
      </c>
    </row>
    <row r="33" spans="1:24" ht="29.25" customHeight="1">
      <c r="A33" s="19">
        <v>25</v>
      </c>
      <c r="B33" s="35">
        <v>43769</v>
      </c>
      <c r="C33" s="56" t="s">
        <v>7</v>
      </c>
      <c r="D33" s="57" t="s">
        <v>30</v>
      </c>
      <c r="E33" s="57" t="s">
        <v>147</v>
      </c>
      <c r="F33" s="57" t="s">
        <v>146</v>
      </c>
      <c r="G33" s="57" t="s">
        <v>70</v>
      </c>
      <c r="H33" s="57" t="s">
        <v>145</v>
      </c>
      <c r="I33" s="34"/>
      <c r="J33" s="55">
        <v>5</v>
      </c>
      <c r="K33" s="10">
        <v>2.2000000000000002</v>
      </c>
      <c r="L33" s="10">
        <v>1.7</v>
      </c>
      <c r="M33" s="10">
        <v>2.2000000000000002</v>
      </c>
      <c r="N33" s="10"/>
      <c r="O33" s="10"/>
      <c r="P33" s="54">
        <f>W33</f>
        <v>656.5</v>
      </c>
      <c r="Q33" s="10">
        <f>J33*70</f>
        <v>350</v>
      </c>
      <c r="R33" s="9">
        <f>K33*75</f>
        <v>165</v>
      </c>
      <c r="S33" s="9">
        <f>L33*25</f>
        <v>42.5</v>
      </c>
      <c r="T33" s="9">
        <f>M33*45</f>
        <v>99.000000000000014</v>
      </c>
      <c r="U33" s="9">
        <f>N33*60</f>
        <v>0</v>
      </c>
      <c r="V33" s="9">
        <f>O33*120</f>
        <v>0</v>
      </c>
      <c r="W33" s="58">
        <f>Q33+R33+S33+T33+U33+V33</f>
        <v>656.5</v>
      </c>
    </row>
    <row r="34" spans="1:24" ht="12" customHeight="1">
      <c r="A34" s="41" t="s">
        <v>65</v>
      </c>
      <c r="B34" s="35"/>
      <c r="C34" s="56"/>
      <c r="D34" s="57"/>
      <c r="E34" s="57"/>
      <c r="F34" s="57"/>
      <c r="G34" s="57"/>
      <c r="H34" s="57"/>
      <c r="I34" s="34"/>
      <c r="J34" s="10"/>
      <c r="K34" s="10"/>
      <c r="L34" s="10"/>
      <c r="M34" s="10"/>
      <c r="N34" s="10"/>
      <c r="O34" s="10"/>
      <c r="P34" s="54"/>
      <c r="Q34" s="10"/>
      <c r="R34" s="9"/>
      <c r="S34" s="9"/>
      <c r="T34" s="9"/>
      <c r="U34" s="9"/>
      <c r="V34" s="9"/>
      <c r="W34" s="58"/>
    </row>
    <row r="35" spans="1:24">
      <c r="A35" s="5" t="s">
        <v>17</v>
      </c>
      <c r="B35" s="5"/>
      <c r="C35" s="5"/>
      <c r="D35" s="5"/>
      <c r="E35" s="5"/>
      <c r="F35" s="5"/>
      <c r="G35" s="5"/>
      <c r="H35" s="13"/>
      <c r="I35" s="13"/>
      <c r="J35" s="6"/>
      <c r="K35" s="6"/>
      <c r="L35" s="6"/>
      <c r="M35" s="6"/>
      <c r="N35" s="6"/>
      <c r="O35" s="6"/>
      <c r="P35" s="20"/>
      <c r="Q35" s="21"/>
      <c r="R35" s="43"/>
      <c r="S35" s="43"/>
      <c r="T35" s="43"/>
      <c r="U35" s="43"/>
      <c r="V35" s="43"/>
      <c r="W35" s="44"/>
    </row>
    <row r="36" spans="1:24">
      <c r="A36" s="4" t="s">
        <v>2</v>
      </c>
      <c r="B36" s="3"/>
      <c r="C36" s="3"/>
      <c r="D36" s="3"/>
      <c r="E36" s="3"/>
      <c r="F36" s="3"/>
      <c r="G36" s="3"/>
      <c r="H36" s="11"/>
      <c r="I36" s="11"/>
      <c r="J36" s="7"/>
      <c r="K36" s="7"/>
      <c r="L36" s="7"/>
      <c r="M36" s="7"/>
      <c r="N36" s="7"/>
      <c r="O36" s="7"/>
    </row>
    <row r="37" spans="1:24">
      <c r="A37" s="4" t="s">
        <v>3</v>
      </c>
      <c r="B37" s="3"/>
      <c r="C37" s="3"/>
      <c r="D37" s="3"/>
      <c r="E37" s="3"/>
      <c r="F37" s="3"/>
      <c r="G37" s="3"/>
      <c r="H37" s="11"/>
      <c r="I37" s="11"/>
      <c r="J37" s="7"/>
      <c r="K37" s="7"/>
      <c r="L37" s="7"/>
      <c r="M37" s="7"/>
      <c r="N37" s="7"/>
      <c r="O37" s="7"/>
    </row>
    <row r="38" spans="1:24">
      <c r="A38" s="4" t="s">
        <v>4</v>
      </c>
      <c r="B38" s="5"/>
      <c r="C38" s="5"/>
      <c r="D38" s="5"/>
      <c r="E38" s="5"/>
      <c r="F38" s="5"/>
      <c r="G38" s="3"/>
      <c r="H38" s="11"/>
      <c r="I38" s="11"/>
      <c r="J38" s="7"/>
      <c r="K38" s="7"/>
      <c r="L38" s="7"/>
      <c r="M38" s="7"/>
      <c r="N38" s="7"/>
      <c r="O38" s="7"/>
      <c r="S38" s="16"/>
      <c r="T38" s="17"/>
      <c r="U38" s="17"/>
      <c r="V38" s="17"/>
      <c r="W38" s="18"/>
      <c r="X38" s="18"/>
    </row>
    <row r="39" spans="1:24">
      <c r="A39" s="1"/>
      <c r="D39" s="2"/>
    </row>
    <row r="40" spans="1:24" ht="17.25" customHeight="1">
      <c r="B40" s="98" t="s">
        <v>26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</row>
    <row r="41" spans="1:24">
      <c r="B41" s="98" t="s">
        <v>27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</row>
    <row r="42" spans="1:24">
      <c r="B42" s="98" t="s">
        <v>28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24" ht="32.4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24" ht="24.6">
      <c r="A44" s="92" t="s">
        <v>73</v>
      </c>
      <c r="B44" s="92"/>
      <c r="C44" s="92"/>
      <c r="D44" s="92"/>
      <c r="E44" s="92"/>
      <c r="F44" s="92"/>
      <c r="G44" s="92"/>
      <c r="H44" s="92"/>
      <c r="I44" s="92"/>
      <c r="J44" s="92"/>
    </row>
    <row r="45" spans="1:24" ht="17.399999999999999">
      <c r="A45" s="39" t="s">
        <v>74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N45" s="7"/>
    </row>
    <row r="46" spans="1:24" ht="18" thickBot="1">
      <c r="A46" s="23" t="s">
        <v>34</v>
      </c>
    </row>
    <row r="47" spans="1:24" ht="48" customHeight="1">
      <c r="A47" s="28" t="s">
        <v>35</v>
      </c>
      <c r="B47" s="91" t="s">
        <v>36</v>
      </c>
      <c r="C47" s="91"/>
      <c r="D47" s="91"/>
      <c r="E47" s="52" t="s">
        <v>37</v>
      </c>
      <c r="F47" s="91" t="s">
        <v>38</v>
      </c>
      <c r="G47" s="91"/>
      <c r="H47" s="91" t="s">
        <v>39</v>
      </c>
      <c r="I47" s="91"/>
      <c r="J47" s="91"/>
      <c r="K47" s="91"/>
      <c r="L47" s="91"/>
    </row>
    <row r="48" spans="1:24" ht="30" customHeight="1">
      <c r="A48" s="29" t="s">
        <v>40</v>
      </c>
      <c r="B48" s="87"/>
      <c r="C48" s="87"/>
      <c r="D48" s="87"/>
      <c r="E48" s="22"/>
      <c r="F48" s="22"/>
      <c r="G48" s="22"/>
      <c r="H48" s="87" t="s">
        <v>41</v>
      </c>
      <c r="I48" s="87"/>
      <c r="J48" s="87"/>
      <c r="K48" s="87"/>
      <c r="L48" s="87"/>
    </row>
    <row r="49" spans="1:12" ht="30" customHeight="1" thickBot="1">
      <c r="A49" s="30" t="s">
        <v>42</v>
      </c>
      <c r="B49" s="87"/>
      <c r="C49" s="87"/>
      <c r="D49" s="87"/>
      <c r="E49" s="22"/>
      <c r="F49" s="22"/>
      <c r="G49" s="22"/>
      <c r="H49" s="87" t="s">
        <v>41</v>
      </c>
      <c r="I49" s="87"/>
      <c r="J49" s="87"/>
      <c r="K49" s="87"/>
      <c r="L49" s="87"/>
    </row>
    <row r="50" spans="1:12" ht="30" customHeight="1" thickBot="1">
      <c r="A50" s="30" t="s">
        <v>43</v>
      </c>
      <c r="B50" s="87"/>
      <c r="C50" s="87"/>
      <c r="D50" s="87"/>
      <c r="E50" s="22"/>
      <c r="F50" s="22"/>
      <c r="G50" s="22"/>
      <c r="H50" s="87" t="s">
        <v>41</v>
      </c>
      <c r="I50" s="87"/>
      <c r="J50" s="87"/>
      <c r="K50" s="87"/>
      <c r="L50" s="87"/>
    </row>
    <row r="51" spans="1:12" ht="30" customHeight="1" thickBot="1">
      <c r="A51" s="30" t="s">
        <v>44</v>
      </c>
      <c r="B51" s="87"/>
      <c r="C51" s="87"/>
      <c r="D51" s="87"/>
      <c r="E51" s="22"/>
      <c r="F51" s="22"/>
      <c r="G51" s="22"/>
      <c r="H51" s="87" t="s">
        <v>41</v>
      </c>
      <c r="I51" s="87"/>
      <c r="J51" s="87"/>
      <c r="K51" s="87"/>
      <c r="L51" s="87"/>
    </row>
    <row r="52" spans="1:12" ht="30" customHeight="1" thickBot="1">
      <c r="A52" s="30" t="s">
        <v>16</v>
      </c>
      <c r="B52" s="87"/>
      <c r="C52" s="87"/>
      <c r="D52" s="87"/>
      <c r="E52" s="22"/>
      <c r="F52" s="22"/>
      <c r="G52" s="22"/>
      <c r="H52" s="87" t="s">
        <v>41</v>
      </c>
      <c r="I52" s="87"/>
      <c r="J52" s="87"/>
      <c r="K52" s="87"/>
      <c r="L52" s="87"/>
    </row>
    <row r="53" spans="1:12" ht="30" customHeight="1" thickBot="1">
      <c r="A53" s="30" t="s">
        <v>45</v>
      </c>
      <c r="B53" s="87"/>
      <c r="C53" s="87"/>
      <c r="D53" s="87"/>
      <c r="E53" s="25"/>
      <c r="F53" s="22"/>
      <c r="G53" s="22"/>
      <c r="H53" s="88"/>
      <c r="I53" s="89"/>
      <c r="J53" s="89"/>
      <c r="K53" s="89"/>
      <c r="L53" s="90"/>
    </row>
    <row r="54" spans="1:12" ht="17.399999999999999">
      <c r="A54" s="26" t="s">
        <v>46</v>
      </c>
    </row>
    <row r="55" spans="1:12" ht="17.399999999999999">
      <c r="A55" s="26" t="s">
        <v>49</v>
      </c>
    </row>
    <row r="56" spans="1:12" ht="17.399999999999999">
      <c r="A56" s="26" t="s">
        <v>47</v>
      </c>
    </row>
    <row r="57" spans="1:12" ht="17.399999999999999">
      <c r="A57" s="27" t="s">
        <v>48</v>
      </c>
    </row>
    <row r="59" spans="1:12" ht="24.6">
      <c r="A59" s="92" t="str">
        <f>A44</f>
        <v xml:space="preserve">       台南市安順國小107.10月份學校供應量反映表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</row>
    <row r="60" spans="1:12" ht="17.399999999999999">
      <c r="A60" s="93" t="str">
        <f>A45:K45</f>
        <v xml:space="preserve">                                           班級：                            調查日期：  107年 10月   1 日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</row>
    <row r="61" spans="1:12" ht="18" thickBot="1">
      <c r="A61" s="23" t="s">
        <v>34</v>
      </c>
    </row>
    <row r="62" spans="1:12" ht="36" customHeight="1">
      <c r="A62" s="28" t="s">
        <v>35</v>
      </c>
      <c r="B62" s="91" t="s">
        <v>36</v>
      </c>
      <c r="C62" s="91"/>
      <c r="D62" s="91"/>
      <c r="E62" s="52" t="s">
        <v>37</v>
      </c>
      <c r="F62" s="91" t="s">
        <v>38</v>
      </c>
      <c r="G62" s="91"/>
      <c r="H62" s="91" t="s">
        <v>39</v>
      </c>
      <c r="I62" s="91"/>
      <c r="J62" s="91"/>
      <c r="K62" s="91"/>
      <c r="L62" s="91"/>
    </row>
    <row r="63" spans="1:12" ht="30" customHeight="1">
      <c r="A63" s="29" t="s">
        <v>40</v>
      </c>
      <c r="B63" s="87"/>
      <c r="C63" s="87"/>
      <c r="D63" s="87"/>
      <c r="E63" s="22"/>
      <c r="F63" s="22"/>
      <c r="G63" s="22"/>
      <c r="H63" s="87" t="s">
        <v>41</v>
      </c>
      <c r="I63" s="87"/>
      <c r="J63" s="87"/>
      <c r="K63" s="87"/>
      <c r="L63" s="87"/>
    </row>
    <row r="64" spans="1:12" ht="30" customHeight="1" thickBot="1">
      <c r="A64" s="30" t="s">
        <v>42</v>
      </c>
      <c r="B64" s="87"/>
      <c r="C64" s="87"/>
      <c r="D64" s="87"/>
      <c r="E64" s="22"/>
      <c r="F64" s="22"/>
      <c r="G64" s="22"/>
      <c r="H64" s="87" t="s">
        <v>41</v>
      </c>
      <c r="I64" s="87"/>
      <c r="J64" s="87"/>
      <c r="K64" s="87"/>
      <c r="L64" s="87"/>
    </row>
    <row r="65" spans="1:12" ht="30" customHeight="1" thickBot="1">
      <c r="A65" s="30" t="s">
        <v>43</v>
      </c>
      <c r="B65" s="87"/>
      <c r="C65" s="87"/>
      <c r="D65" s="87"/>
      <c r="E65" s="22"/>
      <c r="F65" s="22"/>
      <c r="G65" s="22"/>
      <c r="H65" s="87" t="s">
        <v>41</v>
      </c>
      <c r="I65" s="87"/>
      <c r="J65" s="87"/>
      <c r="K65" s="87"/>
      <c r="L65" s="87"/>
    </row>
    <row r="66" spans="1:12" ht="30" customHeight="1" thickBot="1">
      <c r="A66" s="30" t="s">
        <v>44</v>
      </c>
      <c r="B66" s="87"/>
      <c r="C66" s="87"/>
      <c r="D66" s="87"/>
      <c r="E66" s="22"/>
      <c r="F66" s="22"/>
      <c r="G66" s="22"/>
      <c r="H66" s="87" t="s">
        <v>41</v>
      </c>
      <c r="I66" s="87"/>
      <c r="J66" s="87"/>
      <c r="K66" s="87"/>
      <c r="L66" s="87"/>
    </row>
    <row r="67" spans="1:12" ht="27.75" customHeight="1" thickBot="1">
      <c r="A67" s="30" t="s">
        <v>16</v>
      </c>
      <c r="B67" s="87"/>
      <c r="C67" s="87"/>
      <c r="D67" s="87"/>
      <c r="E67" s="22"/>
      <c r="F67" s="22"/>
      <c r="G67" s="22"/>
      <c r="H67" s="87" t="s">
        <v>41</v>
      </c>
      <c r="I67" s="87"/>
      <c r="J67" s="87"/>
      <c r="K67" s="87"/>
      <c r="L67" s="87"/>
    </row>
    <row r="68" spans="1:12" ht="28.5" customHeight="1" thickBot="1">
      <c r="A68" s="30" t="s">
        <v>45</v>
      </c>
      <c r="B68" s="87"/>
      <c r="C68" s="87"/>
      <c r="D68" s="87"/>
      <c r="E68" s="25"/>
      <c r="F68" s="22"/>
      <c r="G68" s="22"/>
      <c r="H68" s="88"/>
      <c r="I68" s="89"/>
      <c r="J68" s="89"/>
      <c r="K68" s="89"/>
      <c r="L68" s="90"/>
    </row>
    <row r="69" spans="1:12" ht="23.25" customHeight="1">
      <c r="A69" s="26" t="s">
        <v>46</v>
      </c>
    </row>
    <row r="70" spans="1:12" ht="24.75" customHeight="1">
      <c r="A70" s="26" t="s">
        <v>49</v>
      </c>
    </row>
    <row r="71" spans="1:12" ht="27.75" customHeight="1">
      <c r="A71" s="26" t="s">
        <v>47</v>
      </c>
    </row>
    <row r="72" spans="1:12" ht="27" customHeight="1">
      <c r="A72" s="27" t="s">
        <v>48</v>
      </c>
    </row>
  </sheetData>
  <mergeCells count="70">
    <mergeCell ref="B67:D67"/>
    <mergeCell ref="H67:L67"/>
    <mergeCell ref="B68:D68"/>
    <mergeCell ref="H68:L68"/>
    <mergeCell ref="B64:D64"/>
    <mergeCell ref="H64:L64"/>
    <mergeCell ref="B65:D65"/>
    <mergeCell ref="H65:L65"/>
    <mergeCell ref="B66:D66"/>
    <mergeCell ref="H66:L66"/>
    <mergeCell ref="B63:D63"/>
    <mergeCell ref="H63:L63"/>
    <mergeCell ref="B51:D51"/>
    <mergeCell ref="H51:L51"/>
    <mergeCell ref="B52:D52"/>
    <mergeCell ref="H52:L52"/>
    <mergeCell ref="B53:D53"/>
    <mergeCell ref="H53:L53"/>
    <mergeCell ref="A59:K59"/>
    <mergeCell ref="A60:L60"/>
    <mergeCell ref="B62:D62"/>
    <mergeCell ref="F62:G62"/>
    <mergeCell ref="H62:L62"/>
    <mergeCell ref="B48:D48"/>
    <mergeCell ref="H48:L48"/>
    <mergeCell ref="B49:D49"/>
    <mergeCell ref="H49:L49"/>
    <mergeCell ref="B50:D50"/>
    <mergeCell ref="H50:L50"/>
    <mergeCell ref="B40:O40"/>
    <mergeCell ref="B41:O41"/>
    <mergeCell ref="B42:O42"/>
    <mergeCell ref="A44:J44"/>
    <mergeCell ref="B47:D47"/>
    <mergeCell ref="F47:G47"/>
    <mergeCell ref="H47:L47"/>
    <mergeCell ref="W8:W9"/>
    <mergeCell ref="D11:E11"/>
    <mergeCell ref="D18:H18"/>
    <mergeCell ref="D19:H19"/>
    <mergeCell ref="D22:E22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A1:C6"/>
    <mergeCell ref="D1:O1"/>
    <mergeCell ref="D2:O2"/>
    <mergeCell ref="D3:O3"/>
    <mergeCell ref="D4:O4"/>
    <mergeCell ref="D5:O5"/>
    <mergeCell ref="D6:O6"/>
  </mergeCells>
  <phoneticPr fontId="2" type="noConversion"/>
  <pageMargins left="0.51181102362204722" right="0.11811023622047245" top="0.23622047244094491" bottom="0.15748031496062992" header="0.31496062992125984" footer="0.31496062992125984"/>
  <pageSetup paperSize="9" orientation="portrait" horizont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108.10</vt:lpstr>
      <vt:lpstr>108.10 (素)</vt:lpstr>
      <vt:lpstr>Sheet2</vt:lpstr>
      <vt:lpstr>Sheet3</vt:lpstr>
    </vt:vector>
  </TitlesOfParts>
  <Company>C.M.T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2019-09-26T08:04:55Z</cp:lastPrinted>
  <dcterms:created xsi:type="dcterms:W3CDTF">2011-03-30T01:26:20Z</dcterms:created>
  <dcterms:modified xsi:type="dcterms:W3CDTF">2019-09-26T08:06:45Z</dcterms:modified>
</cp:coreProperties>
</file>